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AMC\Ports and Shipping\GlobalMet\Cash ledgers\"/>
    </mc:Choice>
  </mc:AlternateContent>
  <xr:revisionPtr revIDLastSave="0" documentId="13_ncr:1_{01E9C43D-DE0F-4032-8E43-444EECD4DE46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USD account" sheetId="2" r:id="rId1"/>
    <sheet name="AUD account" sheetId="1" r:id="rId2"/>
    <sheet name="cash flow statement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3" l="1"/>
  <c r="E16" i="3"/>
  <c r="B17" i="3"/>
  <c r="B14" i="3"/>
  <c r="B12" i="3"/>
  <c r="K316" i="2"/>
  <c r="O12" i="2" l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F316" i="2" l="1"/>
  <c r="G316" i="2"/>
  <c r="J316" i="2"/>
  <c r="L316" i="2"/>
  <c r="M316" i="2"/>
  <c r="F97" i="1" l="1"/>
  <c r="B23" i="3" s="1"/>
  <c r="J97" i="1" l="1"/>
  <c r="G97" i="1"/>
  <c r="B27" i="3" l="1"/>
  <c r="B26" i="3" s="1"/>
  <c r="B24" i="3"/>
  <c r="B22" i="3" l="1"/>
  <c r="B29" i="3" s="1"/>
  <c r="B13" i="3"/>
  <c r="B11" i="3"/>
  <c r="B8" i="3"/>
  <c r="B7" i="3"/>
  <c r="B10" i="3" l="1"/>
  <c r="B6" i="3"/>
  <c r="O12" i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l="1"/>
  <c r="O67" i="1" s="1"/>
  <c r="O68" i="1" s="1"/>
  <c r="O69" i="1" l="1"/>
  <c r="O70" i="1" s="1"/>
  <c r="O71" i="1" s="1"/>
  <c r="O72" i="1" s="1"/>
  <c r="O73" i="1" s="1"/>
  <c r="O140" i="2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74" i="1" l="1"/>
  <c r="O75" i="1" s="1"/>
  <c r="O155" i="2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76" i="1" l="1"/>
  <c r="O77" i="1" s="1"/>
  <c r="O78" i="1" s="1"/>
  <c r="O205" i="2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79" i="1" l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221" i="2"/>
  <c r="O222" i="2" l="1"/>
  <c r="O223" i="2" s="1"/>
  <c r="O224" i="2" l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l="1"/>
  <c r="O250" i="2" s="1"/>
  <c r="O251" i="2" s="1"/>
  <c r="O252" i="2" s="1"/>
  <c r="O253" i="2" s="1"/>
  <c r="O254" i="2" s="1"/>
  <c r="O255" i="2" l="1"/>
  <c r="O256" i="2" s="1"/>
  <c r="O257" i="2" l="1"/>
  <c r="O258" i="2" s="1"/>
  <c r="O259" i="2" l="1"/>
  <c r="O260" i="2" s="1"/>
  <c r="O261" i="2" s="1"/>
  <c r="O262" i="2" s="1"/>
  <c r="O263" i="2" s="1"/>
  <c r="O264" i="2" s="1"/>
  <c r="O265" i="2" s="1"/>
  <c r="O266" i="2" s="1"/>
  <c r="O267" i="2" s="1"/>
  <c r="O268" i="2" l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l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l="1"/>
  <c r="O297" i="2" s="1"/>
  <c r="O298" i="2" l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</calcChain>
</file>

<file path=xl/sharedStrings.xml><?xml version="1.0" encoding="utf-8"?>
<sst xmlns="http://schemas.openxmlformats.org/spreadsheetml/2006/main" count="722" uniqueCount="334">
  <si>
    <t>GENERAL LEDGER</t>
  </si>
  <si>
    <t>Date</t>
  </si>
  <si>
    <t>Debit</t>
  </si>
  <si>
    <t>Currency</t>
  </si>
  <si>
    <t>Period start date</t>
  </si>
  <si>
    <t>Period end date</t>
  </si>
  <si>
    <t>Entry type</t>
  </si>
  <si>
    <t>AUS</t>
  </si>
  <si>
    <t>Manual</t>
  </si>
  <si>
    <t>Account Number</t>
  </si>
  <si>
    <t>Opening balance</t>
  </si>
  <si>
    <t>Bank Fee</t>
  </si>
  <si>
    <t>Exec Sec</t>
  </si>
  <si>
    <t>Other</t>
  </si>
  <si>
    <t>Comments</t>
  </si>
  <si>
    <t>Payee &amp; Description</t>
  </si>
  <si>
    <t>Secretariat</t>
  </si>
  <si>
    <t>Subscriptions</t>
  </si>
  <si>
    <t>Reference</t>
  </si>
  <si>
    <t>Credit</t>
  </si>
  <si>
    <t>Income / Transfers</t>
  </si>
  <si>
    <t>Cash at bank</t>
  </si>
  <si>
    <r>
      <t>Account Name: GlobalMET (</t>
    </r>
    <r>
      <rPr>
        <sz val="11"/>
        <color theme="1"/>
        <rFont val="Calibri"/>
        <family val="2"/>
        <scheme val="minor"/>
      </rPr>
      <t xml:space="preserve">ANZ Business Classic) </t>
    </r>
  </si>
  <si>
    <t>BSB 017-042 Account number 4971-32622</t>
  </si>
  <si>
    <r>
      <t>Account Name: GlobalMET Limited (</t>
    </r>
    <r>
      <rPr>
        <sz val="11"/>
        <color theme="1"/>
        <rFont val="Calibri"/>
        <family val="2"/>
        <scheme val="minor"/>
      </rPr>
      <t xml:space="preserve">ANZ Foreign Currency) </t>
    </r>
  </si>
  <si>
    <t xml:space="preserve">USD </t>
  </si>
  <si>
    <t>BSB 013-052 Account number 121632-00001</t>
  </si>
  <si>
    <t xml:space="preserve">On bank statement? </t>
  </si>
  <si>
    <t>have a receipt?</t>
  </si>
  <si>
    <t>ANZ</t>
  </si>
  <si>
    <t>Y</t>
  </si>
  <si>
    <t>Memorial University of Newfoundland</t>
  </si>
  <si>
    <t>TAFE Queensland</t>
  </si>
  <si>
    <t>The Great Eastern Shipping Company, Mumbai</t>
  </si>
  <si>
    <t>Hogere Zeevaart School, Antwerpen</t>
  </si>
  <si>
    <t>Bulgarian Maritime Training Centre</t>
  </si>
  <si>
    <t>Reference name &amp; description</t>
  </si>
  <si>
    <t>Ref number</t>
  </si>
  <si>
    <t>ANZ account servicing fee</t>
  </si>
  <si>
    <t>yes</t>
  </si>
  <si>
    <t>ANZ maintenance fee July 2017</t>
  </si>
  <si>
    <t>Seagull Maritime AS</t>
  </si>
  <si>
    <t>University of Tasmania</t>
  </si>
  <si>
    <t>Kasi Malaysia Sdn Bhd</t>
  </si>
  <si>
    <t>Wallem Maritime Training India</t>
  </si>
  <si>
    <t>PNG Maritime College</t>
  </si>
  <si>
    <t>Massa Maritime Academy</t>
  </si>
  <si>
    <t>Maritime Academy of Asia and</t>
  </si>
  <si>
    <t>Applied Research International</t>
  </si>
  <si>
    <t xml:space="preserve">Sinoship Seafarer Management </t>
  </si>
  <si>
    <t>ANZ maintenance fee Aug 2017</t>
  </si>
  <si>
    <t>TAFE NSW</t>
  </si>
  <si>
    <t>Telemar Singapore Pte Ltd</t>
  </si>
  <si>
    <t>Poseidon Asia</t>
  </si>
  <si>
    <t xml:space="preserve">Colombo International Nautical </t>
  </si>
  <si>
    <t>Petroliam Nasional Berhad</t>
  </si>
  <si>
    <t>Core Competency Marine</t>
  </si>
  <si>
    <t>Kiribati Government</t>
  </si>
  <si>
    <t xml:space="preserve">Asian Maritime Technological </t>
  </si>
  <si>
    <t>Nautical Institute</t>
  </si>
  <si>
    <t>Transas Marine Ltd</t>
  </si>
  <si>
    <t>Wrightway Training Limited</t>
  </si>
  <si>
    <t>Manukau Institute of Technology</t>
  </si>
  <si>
    <t>Global Maritim</t>
  </si>
  <si>
    <t>Optimarin As</t>
  </si>
  <si>
    <t>Safebridge GMBH</t>
  </si>
  <si>
    <t xml:space="preserve">Yoshiaki Kunieda </t>
  </si>
  <si>
    <t xml:space="preserve">Wilhelmsen Ship Management </t>
  </si>
  <si>
    <t>Richard Dunham</t>
  </si>
  <si>
    <t>ANZ maintenance fee Sept 2017</t>
  </si>
  <si>
    <t>KVH Media Group Communication</t>
  </si>
  <si>
    <t>Uniteam Marine Ltd</t>
  </si>
  <si>
    <t>FSFEI HE AUMSU</t>
  </si>
  <si>
    <t>National Maritime Polytechnic</t>
  </si>
  <si>
    <t>The Maritime Skills Academy Li</t>
  </si>
  <si>
    <t>ANZ Maintenance Fee Oct 2017</t>
  </si>
  <si>
    <t>Orange County Community</t>
  </si>
  <si>
    <t>Videotel Marine International</t>
  </si>
  <si>
    <t>Singapore Polytechnic</t>
  </si>
  <si>
    <t>Direcc.Gral Del Territorio Mar</t>
  </si>
  <si>
    <t>Richard Boon Suang Teo</t>
  </si>
  <si>
    <t>Syed Muhammad Ajmal Mahmoodi</t>
  </si>
  <si>
    <t>Guangzhou Maritime University</t>
  </si>
  <si>
    <t>Honan Insurance Group</t>
  </si>
  <si>
    <t>Fosma Maritime Institute</t>
  </si>
  <si>
    <t>Yashoverman Sharma</t>
  </si>
  <si>
    <t>(nil April trans)</t>
  </si>
  <si>
    <t>Madhurika Educational &amp; Charitable Trust India</t>
  </si>
  <si>
    <t>Anglo Eastern Ship Management Ltd</t>
  </si>
  <si>
    <t>Tokyo University of Marine Science &amp; T</t>
  </si>
  <si>
    <t>British Columbia Institute of Tech</t>
  </si>
  <si>
    <t>OERC Academy Mumbai</t>
  </si>
  <si>
    <t>Sir Mohd Yusuf Seamen Wel Fnd Worli India</t>
  </si>
  <si>
    <t>Japan Agency of Maritime Education &amp; Training for Seafarers</t>
  </si>
  <si>
    <t>Maritime Academy of Asia &amp; the Pacific Kamaya Point Brgy.</t>
  </si>
  <si>
    <t>72/2017-18</t>
  </si>
  <si>
    <t>Asian Maritime Technological College</t>
  </si>
  <si>
    <t>RFB/AAU58004</t>
  </si>
  <si>
    <t>Institute of Chartered Shipbrokers</t>
  </si>
  <si>
    <t>Vocational Training Council General</t>
  </si>
  <si>
    <t>73/2017-18</t>
  </si>
  <si>
    <t>Bene's Country:In</t>
  </si>
  <si>
    <t>Sarah Haughton Sub</t>
  </si>
  <si>
    <t>overseas remitance charge</t>
  </si>
  <si>
    <t xml:space="preserve">Deposit </t>
  </si>
  <si>
    <t>cheque or merchant deposit fee</t>
  </si>
  <si>
    <t>excess staff assisted</t>
  </si>
  <si>
    <t>membership 1/7/16-30/6/18</t>
  </si>
  <si>
    <t>88/2017-18</t>
  </si>
  <si>
    <t>Bernhard Schulte S Limited</t>
  </si>
  <si>
    <t>The University of Trinidad &amp; Tobago</t>
  </si>
  <si>
    <t>Inv 74/2017-18</t>
  </si>
  <si>
    <t>Ho Chi Minh City University of Transport</t>
  </si>
  <si>
    <t>Inv 86/2017-18</t>
  </si>
  <si>
    <t xml:space="preserve">International Maritime Employers </t>
  </si>
  <si>
    <t>Dr Sajid Hussain, Bangladesh Marine Academy</t>
  </si>
  <si>
    <t>membership for 2 years; 1/7/16-30/6/18</t>
  </si>
  <si>
    <t>Cash flow statement</t>
  </si>
  <si>
    <t>USD account:</t>
  </si>
  <si>
    <t>Income/transfers</t>
  </si>
  <si>
    <t>cash variation</t>
  </si>
  <si>
    <t>Balances</t>
  </si>
  <si>
    <t>inflows</t>
  </si>
  <si>
    <t>outlays</t>
  </si>
  <si>
    <t>(nil June trans)</t>
  </si>
  <si>
    <t xml:space="preserve">CLOSING BALANCE per bank statement </t>
  </si>
  <si>
    <t>AUD account:</t>
  </si>
  <si>
    <t>Monthly services May &amp; June 2018 &amp; Newsletter 72</t>
  </si>
  <si>
    <t>Prof Baylon MARINA - GlobalMET Project (Standards for MET Teachers) 1st part payment</t>
  </si>
  <si>
    <t>Inv 20/2017-18</t>
  </si>
  <si>
    <t>109/2017-18</t>
  </si>
  <si>
    <t>Monthly services: Feb, Mar &amp; Apr 2018, newsletter 70 &amp; 71</t>
  </si>
  <si>
    <t>membership: financial year 2016-17 &amp; 2017-18</t>
  </si>
  <si>
    <t>Mumbai Conference Sponsorship &amp; exhibition booth plus two delegate passes</t>
  </si>
  <si>
    <t>GlobalMET conference Mumbai November 2017</t>
  </si>
  <si>
    <t>GlobalMET conference Mumbai Nov 2017</t>
  </si>
  <si>
    <t>Mumbai Conference Non Resident GlobalMET premium delegate registration fee</t>
  </si>
  <si>
    <r>
      <t>Training record Book: Cadet Royalty for</t>
    </r>
    <r>
      <rPr>
        <b/>
        <sz val="11"/>
        <color theme="1"/>
        <rFont val="Calibri"/>
        <family val="2"/>
        <scheme val="minor"/>
      </rPr>
      <t xml:space="preserve"> reproduction</t>
    </r>
    <r>
      <rPr>
        <sz val="11"/>
        <color theme="1"/>
        <rFont val="Calibri"/>
        <family val="2"/>
        <scheme val="minor"/>
      </rPr>
      <t xml:space="preserve"> of TRB</t>
    </r>
  </si>
  <si>
    <t xml:space="preserve">Mumbai Conference Delegate fee &amp; TV display </t>
  </si>
  <si>
    <t>Individual Membership subscription:New Member, India
annual membership of USD98 for FY2017-18</t>
  </si>
  <si>
    <t>Invoice No. 105/17-18
New member joining fee USD200 &amp; Annual fee USD600</t>
  </si>
  <si>
    <t xml:space="preserve">Inv 106/2017-18 </t>
  </si>
  <si>
    <t xml:space="preserve">Membership Invoice 81/2017-18 (Paid Less USD 202) Mail sent to them </t>
  </si>
  <si>
    <t>45-2017/18
Membership fee FY2016-17 &amp; 2017-18 (Member Pakistan)</t>
  </si>
  <si>
    <t>Monthly service: Jan 2018</t>
  </si>
  <si>
    <t>Monthly services: Nov &amp; Dec 2017, newsletter 69</t>
  </si>
  <si>
    <t>Monthly services: Sept &amp; Oct 2017, newsletter 68</t>
  </si>
  <si>
    <t>Monthly services: July 2017 &amp; Newsletter 67 (Invoices 2017-18/ 12, 13, 16 &amp; 17 Paid together)</t>
  </si>
  <si>
    <t>Monthly service: Aug 2017</t>
  </si>
  <si>
    <t>Fee: TKF Project
Grant-MET teaching standards project. Sub imprest RT</t>
  </si>
  <si>
    <t>Advance to MET Teaching Standards project. Sub inprest AC</t>
  </si>
  <si>
    <t>Memberships: 2016-17 &amp; 2017-18</t>
  </si>
  <si>
    <t>Richard Dunham Honorarium</t>
  </si>
  <si>
    <t xml:space="preserve">Richard Dunham travel reimbursement </t>
  </si>
  <si>
    <t>Jordan Institute for Maritime</t>
  </si>
  <si>
    <t>Indeminity insurance</t>
  </si>
  <si>
    <t>MET Teaching Standards project</t>
  </si>
  <si>
    <t>Angelica M Baylon</t>
  </si>
  <si>
    <t>GlobalMet Limited</t>
  </si>
  <si>
    <t>Inv 15/2018-19</t>
  </si>
  <si>
    <t>membership 2018-19</t>
  </si>
  <si>
    <t>Fosma Maritime Institute and Research Organisation</t>
  </si>
  <si>
    <t>Asian Maritime Technological</t>
  </si>
  <si>
    <t>HIMT College</t>
  </si>
  <si>
    <t>Inv 32/2018-19</t>
  </si>
  <si>
    <t>Inv 26/2018-19</t>
  </si>
  <si>
    <t>Inv 35/2018-19</t>
  </si>
  <si>
    <t xml:space="preserve">Maritime Academy of Asia and The Pacific </t>
  </si>
  <si>
    <t>Inv 49/2018-19</t>
  </si>
  <si>
    <t>Inv 10/2018-19</t>
  </si>
  <si>
    <t>Inv 04/2018-19</t>
  </si>
  <si>
    <t>Inv 50/2018-19</t>
  </si>
  <si>
    <t>Inv 33/2018-19</t>
  </si>
  <si>
    <t>Inv 30/2018-19</t>
  </si>
  <si>
    <t>Inv 67/2018-19</t>
  </si>
  <si>
    <t>Inv 54/2018-19</t>
  </si>
  <si>
    <t>Inv 31/2018-19</t>
  </si>
  <si>
    <t>Jordan Academy for Maritime Studies</t>
  </si>
  <si>
    <t>Inv 29/2018-19</t>
  </si>
  <si>
    <t>Inv 38/2018-19</t>
  </si>
  <si>
    <t>Inv 60/2018-19</t>
  </si>
  <si>
    <t>ANZ Maintenance Fee Overcharge refund</t>
  </si>
  <si>
    <t>ANZ letter 23/8/18</t>
  </si>
  <si>
    <t>Sarah Haughton Sub Jul 18</t>
  </si>
  <si>
    <t>Kongsberg Digital AS</t>
  </si>
  <si>
    <t>Invoice AM 62/2018-19</t>
  </si>
  <si>
    <t>RS1819/09003473 Membership</t>
  </si>
  <si>
    <t>Inv. 16/2018-19</t>
  </si>
  <si>
    <t>Malaysian Maritime Academy Membership renewal</t>
  </si>
  <si>
    <t>From JCJ Consulting Jillian Carson-Jackson - individual membership payment</t>
  </si>
  <si>
    <t>From Richard Teo - Invoice IM 68/2018-19</t>
  </si>
  <si>
    <t>Payment from ANZ - for International Money Transfer Fee Discrepancies</t>
  </si>
  <si>
    <t>Bangladesh Marine Academy</t>
  </si>
  <si>
    <t>Australasian Maritime Education</t>
  </si>
  <si>
    <t>2018-2019</t>
  </si>
  <si>
    <t>Invoice 8-2018/19</t>
  </si>
  <si>
    <t>Invoice 49-2018/19</t>
  </si>
  <si>
    <t>Admin &amp; Resources Expenses AGM &amp; BOD</t>
  </si>
  <si>
    <t>TKF Orange Acct</t>
  </si>
  <si>
    <t>Invoice 13-2018/19</t>
  </si>
  <si>
    <t>Invoice 55-2018/19</t>
  </si>
  <si>
    <t>The Maritime Skills Academy Limited</t>
  </si>
  <si>
    <t>Benduikova Evgenia Borisovna</t>
  </si>
  <si>
    <t>Invoice 06-2018/19</t>
  </si>
  <si>
    <t>Invoice 63-2018/19</t>
  </si>
  <si>
    <t>Invoice 52-2018/19</t>
  </si>
  <si>
    <t>Invoice 01-2018/19</t>
  </si>
  <si>
    <t>Invoice 48-2018/19</t>
  </si>
  <si>
    <t>Membership fee</t>
  </si>
  <si>
    <t>Yes</t>
  </si>
  <si>
    <t>Transfer reference 116025868</t>
  </si>
  <si>
    <t>Misc 24ANZ</t>
  </si>
  <si>
    <t>Algelica M Baylon</t>
  </si>
  <si>
    <t>V Ships UK Limited</t>
  </si>
  <si>
    <t>Bernhard Schultes Limited-PSM</t>
  </si>
  <si>
    <t>Invoice 18 2019-19 Membership</t>
  </si>
  <si>
    <t>Ref no 1000986463042</t>
  </si>
  <si>
    <t>Chubb Insurance</t>
  </si>
  <si>
    <t>trans 1903200116123024</t>
  </si>
  <si>
    <t>Lindsey Steers</t>
  </si>
  <si>
    <t>bookkeeping</t>
  </si>
  <si>
    <t>Membership</t>
  </si>
  <si>
    <t>Reimbursement for ASIC invoice as per below</t>
  </si>
  <si>
    <t>Kimberly Karlshoej</t>
  </si>
  <si>
    <t>Consultancy fees May18-Feb19</t>
  </si>
  <si>
    <t>invoice EXT/19-20-01</t>
  </si>
  <si>
    <t>invoice EXT/19-20/07</t>
  </si>
  <si>
    <t>Chubb Insurance Singapore</t>
  </si>
  <si>
    <t>Note: RT thought Globalmet was exempt from ASIC fees - he is checking this</t>
  </si>
  <si>
    <t>Transfer reference 506025422</t>
  </si>
  <si>
    <t>to be reimbursed to RT: ASIC overdue fees paid by RT</t>
  </si>
  <si>
    <t>Innovative Logic Lab PL</t>
  </si>
  <si>
    <t>membership inv 76 2018 19</t>
  </si>
  <si>
    <t>Crowe Horwath Tasmania</t>
  </si>
  <si>
    <t>Maritime Academy of Asia</t>
  </si>
  <si>
    <t>inv xx</t>
  </si>
  <si>
    <t>Inv 2786850</t>
  </si>
  <si>
    <t>Overseas remittance charge</t>
  </si>
  <si>
    <t>Not known - TBA</t>
  </si>
  <si>
    <t>13.08.2019</t>
  </si>
  <si>
    <t>Hogere Zeevaartschool</t>
  </si>
  <si>
    <t>Poseidon Asia Inc</t>
  </si>
  <si>
    <t>Innovative Logic Lab Private Ltd</t>
  </si>
  <si>
    <t>1/Uniteam Marine Ltd</t>
  </si>
  <si>
    <t>06/2019-20</t>
  </si>
  <si>
    <t>membership</t>
  </si>
  <si>
    <t>inv no. 11/2019-20</t>
  </si>
  <si>
    <t>inv no. 07201920</t>
  </si>
  <si>
    <t>STTL inv no. 30 2019-20</t>
  </si>
  <si>
    <t>The Nautical Institute</t>
  </si>
  <si>
    <t>inv no. 54-2019-20</t>
  </si>
  <si>
    <t>CINV/32.2019-20</t>
  </si>
  <si>
    <t>FOSMA Maritime Instt</t>
  </si>
  <si>
    <t>inv no. 15 2019-20</t>
  </si>
  <si>
    <t xml:space="preserve">Twards subscription </t>
  </si>
  <si>
    <t>Inv no 20 2019-20</t>
  </si>
  <si>
    <t>inv no. 26 20019-20</t>
  </si>
  <si>
    <t>statement ref: 188870</t>
  </si>
  <si>
    <t>inv no. 402019-20</t>
  </si>
  <si>
    <t>S1099 15CC membership fee</t>
  </si>
  <si>
    <t>1/Tokyo University of Marine Science</t>
  </si>
  <si>
    <t>inv no. 25/2019-20</t>
  </si>
  <si>
    <t>S0806 membership fee</t>
  </si>
  <si>
    <t>payment for June and July + Newsletter75 fees</t>
  </si>
  <si>
    <t>Ref: 062177</t>
  </si>
  <si>
    <t>Ref: 19011602586830 55742 3024</t>
  </si>
  <si>
    <t>Ref: 064447</t>
  </si>
  <si>
    <t>Sir Moud Yusuf Seamen Wel Fnd</t>
  </si>
  <si>
    <t xml:space="preserve">Inv no. 222019-20 </t>
  </si>
  <si>
    <t>Direcc Gral Del Territorio Marit</t>
  </si>
  <si>
    <t>Inv 08/2019-20</t>
  </si>
  <si>
    <t>1/Anglo-Eastern Ship Management</t>
  </si>
  <si>
    <t>Inv no. 12/2019-20</t>
  </si>
  <si>
    <t>inv. 36-2019-20</t>
  </si>
  <si>
    <t>inv. 43 2019-20</t>
  </si>
  <si>
    <t>1/Asian Maritime Technological</t>
  </si>
  <si>
    <t>membership contribution</t>
  </si>
  <si>
    <t>inv. 24 2019-20</t>
  </si>
  <si>
    <t>inv 41-2019-20</t>
  </si>
  <si>
    <t>trade payment/purchase</t>
  </si>
  <si>
    <t>Opening Balance</t>
  </si>
  <si>
    <t>19050602542230 50736 3024 MSC 24 ANZ</t>
  </si>
  <si>
    <t>NFPO liability insurance 1/1/19-31/12/19</t>
  </si>
  <si>
    <t>liability insurance</t>
  </si>
  <si>
    <t>ref: 1906120325963024 753443024</t>
  </si>
  <si>
    <t>Kasi (Malaysia) Sdn Bhd</t>
  </si>
  <si>
    <t>The Maritime Skills Academy</t>
  </si>
  <si>
    <t>Inv. 34 2019 20 R</t>
  </si>
  <si>
    <t>RFB/RBH04109AMPDERGG</t>
  </si>
  <si>
    <t>inv. 28 2019 20</t>
  </si>
  <si>
    <t>Payment from Sarah Haughton</t>
  </si>
  <si>
    <t>Pawan Kumar Gupta, So Lalchad</t>
  </si>
  <si>
    <t>Subscription FTS1911194430400</t>
  </si>
  <si>
    <t>Tolani Maritime Institute</t>
  </si>
  <si>
    <t>Subscription Inv 71 2019-20</t>
  </si>
  <si>
    <t xml:space="preserve">FCA TFR 20611 3024 </t>
  </si>
  <si>
    <t>Payment from Richard Teo</t>
  </si>
  <si>
    <t>Mr Jagmeet Singh Makkar</t>
  </si>
  <si>
    <t>fee for 2020</t>
  </si>
  <si>
    <t>Subscription Inv 72 2019-20</t>
  </si>
  <si>
    <t>Inv 10/2019-20</t>
  </si>
  <si>
    <t>book keeping fees</t>
  </si>
  <si>
    <t>Michelle Sullivan</t>
  </si>
  <si>
    <t>Capt Rodney Short</t>
  </si>
  <si>
    <t>misc</t>
  </si>
  <si>
    <t>Richard Teo</t>
  </si>
  <si>
    <t>reimbursement for iPad for Rod Short, authorised by Pradeep Chawla</t>
  </si>
  <si>
    <t>Mr Syed Adnan Mahmoodi</t>
  </si>
  <si>
    <t>Inv 33 2019-20</t>
  </si>
  <si>
    <t>Rodney Short reimbursement of travel expenses to AGM Manila Nov 2019</t>
  </si>
  <si>
    <t>Exec Sec Honorarium Jan-Feb 2020 &amp; reimb for Crow Horwath invoice payment &amp; reimb of travel expenses</t>
  </si>
  <si>
    <t>Indemnity insurance  Board members (Annual)</t>
  </si>
  <si>
    <t>GlobalMET Board Meeting Hong Kong 6/8/18; flight &amp; hotel costs</t>
  </si>
  <si>
    <t>MET Teacher Standards acquittals</t>
  </si>
  <si>
    <t>Remittance of royalty earned for training record books sold for Jan2019-May 2019</t>
  </si>
  <si>
    <t>Honorarium April-June 2019</t>
  </si>
  <si>
    <t>Association Liability for period 1/1-31/12/2020</t>
  </si>
  <si>
    <t>Jan-Feb 2020 services &amp; domain renewal</t>
  </si>
  <si>
    <t>amount re-credited (book keeping fees paid to Michelle Sullivan from Richard Teo; Richard Teo claimed reimbursement)</t>
  </si>
  <si>
    <t xml:space="preserve">Exec Sec Honorarium Oct-Dec 2019 </t>
  </si>
  <si>
    <t xml:space="preserve">Reimb for additional Manila travel expenses </t>
  </si>
  <si>
    <t>Invoices: Apr, May, Oct, Nov &amp; Dec 2019</t>
  </si>
  <si>
    <t>Richard Boon Teo</t>
  </si>
  <si>
    <t>July, Aug, Sept 2019 honorarium &amp; Manilla travel incidentals</t>
  </si>
  <si>
    <t>Aug &amp; Sept 2019 invoices</t>
  </si>
  <si>
    <t>Financial review fee for 30 June 2018</t>
  </si>
  <si>
    <t>Apr-May 2019 fees</t>
  </si>
  <si>
    <t>Honorarium Dec 2018, Jan-Mar 2019</t>
  </si>
  <si>
    <t>Extraordinary honorary payment to Richard Teo</t>
  </si>
  <si>
    <t>Secretariat (Core Competency)</t>
  </si>
  <si>
    <t>Other*</t>
  </si>
  <si>
    <t>Exec Secretariat (Richard Teo, Richard Dunham)</t>
  </si>
  <si>
    <t>*Other includes but not limited to:</t>
  </si>
  <si>
    <t>Period: 1 July 2017 - 30/04/2020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</si>
</sst>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Fill="1" applyAlignment="1"/>
    <xf numFmtId="0" fontId="1" fillId="3" borderId="0" xfId="0" applyFont="1" applyFill="1" applyAlignment="1">
      <alignment horizontal="center"/>
    </xf>
    <xf numFmtId="44" fontId="0" fillId="2" borderId="0" xfId="1" applyFont="1" applyFill="1"/>
    <xf numFmtId="14" fontId="0" fillId="0" borderId="0" xfId="0" applyNumberFormat="1"/>
    <xf numFmtId="44" fontId="0" fillId="2" borderId="0" xfId="0" applyNumberFormat="1" applyFill="1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0" fillId="0" borderId="8" xfId="0" applyBorder="1" applyAlignment="1"/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14" fontId="0" fillId="0" borderId="8" xfId="0" applyNumberForma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0" xfId="1" applyFont="1"/>
    <xf numFmtId="0" fontId="1" fillId="0" borderId="0" xfId="0" applyFont="1"/>
    <xf numFmtId="44" fontId="2" fillId="0" borderId="0" xfId="0" applyNumberFormat="1" applyFont="1"/>
    <xf numFmtId="0" fontId="2" fillId="0" borderId="0" xfId="0" applyFont="1"/>
    <xf numFmtId="0" fontId="2" fillId="0" borderId="0" xfId="0" applyFont="1" applyBorder="1"/>
    <xf numFmtId="44" fontId="2" fillId="0" borderId="0" xfId="0" applyNumberFormat="1" applyFont="1" applyBorder="1"/>
    <xf numFmtId="44" fontId="1" fillId="0" borderId="0" xfId="0" applyNumberFormat="1" applyFont="1"/>
    <xf numFmtId="0" fontId="1" fillId="0" borderId="0" xfId="0" applyFont="1" applyFill="1" applyBorder="1"/>
    <xf numFmtId="0" fontId="0" fillId="5" borderId="0" xfId="0" applyFill="1"/>
    <xf numFmtId="0" fontId="0" fillId="0" borderId="11" xfId="0" applyBorder="1"/>
    <xf numFmtId="44" fontId="0" fillId="0" borderId="11" xfId="1" applyFont="1" applyBorder="1"/>
    <xf numFmtId="0" fontId="1" fillId="0" borderId="11" xfId="0" applyFont="1" applyBorder="1"/>
    <xf numFmtId="44" fontId="1" fillId="0" borderId="0" xfId="1" applyFont="1" applyBorder="1" applyAlignment="1"/>
    <xf numFmtId="44" fontId="0" fillId="0" borderId="0" xfId="1" applyFont="1" applyBorder="1" applyAlignment="1"/>
    <xf numFmtId="44" fontId="0" fillId="0" borderId="0" xfId="1" applyFont="1" applyBorder="1"/>
    <xf numFmtId="44" fontId="0" fillId="0" borderId="0" xfId="1" applyFont="1" applyBorder="1" applyAlignment="1">
      <alignment horizontal="left"/>
    </xf>
    <xf numFmtId="44" fontId="1" fillId="3" borderId="0" xfId="1" applyFont="1" applyFill="1" applyAlignment="1">
      <alignment horizontal="center"/>
    </xf>
    <xf numFmtId="44" fontId="1" fillId="0" borderId="1" xfId="1" applyFont="1" applyBorder="1"/>
    <xf numFmtId="44" fontId="2" fillId="0" borderId="0" xfId="1" applyFont="1" applyAlignment="1">
      <alignment horizontal="left"/>
    </xf>
    <xf numFmtId="44" fontId="0" fillId="0" borderId="0" xfId="0" applyNumberFormat="1" applyFill="1"/>
    <xf numFmtId="0" fontId="0" fillId="0" borderId="0" xfId="0" applyFill="1"/>
    <xf numFmtId="44" fontId="0" fillId="0" borderId="0" xfId="1" applyFont="1" applyFill="1"/>
    <xf numFmtId="44" fontId="1" fillId="0" borderId="1" xfId="1" applyFont="1" applyFill="1" applyBorder="1"/>
    <xf numFmtId="0" fontId="1" fillId="0" borderId="1" xfId="0" applyFont="1" applyFill="1" applyBorder="1"/>
    <xf numFmtId="0" fontId="1" fillId="0" borderId="0" xfId="1" applyNumberFormat="1" applyFont="1" applyBorder="1" applyAlignment="1"/>
    <xf numFmtId="0" fontId="0" fillId="0" borderId="0" xfId="1" applyNumberFormat="1" applyFont="1" applyBorder="1" applyAlignment="1"/>
    <xf numFmtId="0" fontId="5" fillId="0" borderId="0" xfId="1" applyNumberFormat="1" applyFont="1" applyAlignment="1"/>
    <xf numFmtId="0" fontId="1" fillId="0" borderId="1" xfId="1" applyNumberFormat="1" applyFont="1" applyFill="1" applyBorder="1" applyAlignment="1"/>
    <xf numFmtId="0" fontId="0" fillId="0" borderId="0" xfId="1" applyNumberFormat="1" applyFont="1" applyAlignment="1"/>
    <xf numFmtId="0" fontId="0" fillId="0" borderId="0" xfId="1" applyNumberFormat="1" applyFont="1" applyFill="1" applyAlignment="1">
      <alignment wrapText="1"/>
    </xf>
    <xf numFmtId="0" fontId="0" fillId="0" borderId="0" xfId="1" applyNumberFormat="1" applyFont="1" applyFill="1" applyAlignment="1"/>
    <xf numFmtId="0" fontId="0" fillId="0" borderId="0" xfId="0" applyNumberFormat="1" applyAlignment="1">
      <alignment horizontal="left" wrapText="1"/>
    </xf>
    <xf numFmtId="0" fontId="0" fillId="0" borderId="11" xfId="1" applyNumberFormat="1" applyFont="1" applyBorder="1" applyAlignment="1"/>
    <xf numFmtId="0" fontId="0" fillId="0" borderId="0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1" applyNumberFormat="1" applyFont="1" applyFill="1" applyAlignment="1">
      <alignment horizontal="left" wrapText="1"/>
    </xf>
    <xf numFmtId="0" fontId="1" fillId="0" borderId="0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0" fillId="0" borderId="11" xfId="0" applyNumberFormat="1" applyBorder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Fill="1" applyBorder="1"/>
    <xf numFmtId="14" fontId="0" fillId="6" borderId="11" xfId="0" applyNumberFormat="1" applyFill="1" applyBorder="1"/>
    <xf numFmtId="0" fontId="0" fillId="6" borderId="11" xfId="0" applyFill="1" applyBorder="1"/>
    <xf numFmtId="0" fontId="0" fillId="6" borderId="11" xfId="0" applyNumberFormat="1" applyFill="1" applyBorder="1" applyAlignment="1">
      <alignment horizontal="left"/>
    </xf>
    <xf numFmtId="44" fontId="0" fillId="6" borderId="11" xfId="1" applyFont="1" applyFill="1" applyBorder="1"/>
    <xf numFmtId="0" fontId="0" fillId="6" borderId="11" xfId="1" applyNumberFormat="1" applyFont="1" applyFill="1" applyBorder="1" applyAlignment="1"/>
    <xf numFmtId="44" fontId="0" fillId="6" borderId="11" xfId="0" applyNumberFormat="1" applyFill="1" applyBorder="1"/>
    <xf numFmtId="0" fontId="0" fillId="0" borderId="12" xfId="0" applyBorder="1"/>
    <xf numFmtId="0" fontId="1" fillId="0" borderId="12" xfId="0" applyFont="1" applyBorder="1"/>
    <xf numFmtId="44" fontId="0" fillId="0" borderId="12" xfId="1" applyFont="1" applyBorder="1"/>
    <xf numFmtId="14" fontId="0" fillId="0" borderId="0" xfId="0" applyNumberFormat="1" applyBorder="1"/>
    <xf numFmtId="14" fontId="0" fillId="6" borderId="13" xfId="0" applyNumberFormat="1" applyFill="1" applyBorder="1"/>
    <xf numFmtId="0" fontId="0" fillId="6" borderId="13" xfId="0" applyFill="1" applyBorder="1"/>
    <xf numFmtId="44" fontId="0" fillId="6" borderId="13" xfId="0" applyNumberFormat="1" applyFill="1" applyBorder="1"/>
    <xf numFmtId="0" fontId="0" fillId="5" borderId="0" xfId="0" applyFill="1" applyBorder="1"/>
    <xf numFmtId="0" fontId="0" fillId="0" borderId="0" xfId="0" applyFill="1" applyBorder="1" applyAlignment="1">
      <alignment horizontal="left" wrapText="1"/>
    </xf>
    <xf numFmtId="0" fontId="1" fillId="0" borderId="0" xfId="0" applyFont="1" applyBorder="1"/>
    <xf numFmtId="0" fontId="0" fillId="0" borderId="0" xfId="0" applyFont="1"/>
    <xf numFmtId="0" fontId="0" fillId="0" borderId="0" xfId="0" applyNumberFormat="1" applyFont="1" applyAlignment="1">
      <alignment horizontal="left"/>
    </xf>
    <xf numFmtId="44" fontId="3" fillId="0" borderId="0" xfId="1" applyFont="1"/>
    <xf numFmtId="0" fontId="3" fillId="0" borderId="0" xfId="1" applyNumberFormat="1" applyFont="1" applyAlignment="1"/>
    <xf numFmtId="0" fontId="0" fillId="0" borderId="0" xfId="0" applyFont="1" applyAlignment="1">
      <alignment horizontal="left" wrapText="1"/>
    </xf>
    <xf numFmtId="44" fontId="0" fillId="0" borderId="0" xfId="0" applyNumberFormat="1" applyFont="1" applyFill="1"/>
    <xf numFmtId="44" fontId="2" fillId="0" borderId="0" xfId="1" applyFont="1"/>
    <xf numFmtId="14" fontId="0" fillId="0" borderId="0" xfId="0" applyNumberFormat="1" applyFill="1"/>
    <xf numFmtId="0" fontId="0" fillId="0" borderId="0" xfId="0" applyNumberFormat="1" applyFill="1" applyAlignment="1">
      <alignment horizontal="left" wrapText="1"/>
    </xf>
    <xf numFmtId="0" fontId="0" fillId="0" borderId="0" xfId="0" applyNumberFormat="1" applyFill="1" applyAlignment="1">
      <alignment horizontal="left"/>
    </xf>
    <xf numFmtId="44" fontId="0" fillId="7" borderId="0" xfId="0" applyNumberFormat="1" applyFill="1"/>
    <xf numFmtId="0" fontId="2" fillId="0" borderId="0" xfId="0" applyFont="1" applyFill="1"/>
    <xf numFmtId="14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0" fillId="8" borderId="0" xfId="0" applyFill="1"/>
    <xf numFmtId="0" fontId="0" fillId="9" borderId="0" xfId="0" applyFill="1"/>
    <xf numFmtId="14" fontId="0" fillId="9" borderId="0" xfId="0" applyNumberFormat="1" applyFill="1"/>
    <xf numFmtId="44" fontId="0" fillId="9" borderId="0" xfId="1" applyFont="1" applyFill="1"/>
    <xf numFmtId="0" fontId="0" fillId="9" borderId="0" xfId="1" applyNumberFormat="1" applyFont="1" applyFill="1" applyAlignment="1"/>
    <xf numFmtId="44" fontId="0" fillId="9" borderId="0" xfId="0" applyNumberFormat="1" applyFill="1"/>
    <xf numFmtId="8" fontId="0" fillId="8" borderId="0" xfId="0" applyNumberFormat="1" applyFill="1"/>
    <xf numFmtId="0" fontId="0" fillId="8" borderId="0" xfId="0" applyFill="1" applyAlignment="1">
      <alignment wrapText="1"/>
    </xf>
    <xf numFmtId="14" fontId="0" fillId="0" borderId="11" xfId="0" applyNumberFormat="1" applyFill="1" applyBorder="1"/>
    <xf numFmtId="0" fontId="2" fillId="0" borderId="11" xfId="0" applyFont="1" applyFill="1" applyBorder="1"/>
    <xf numFmtId="0" fontId="0" fillId="0" borderId="11" xfId="0" applyNumberFormat="1" applyFill="1" applyBorder="1" applyAlignment="1">
      <alignment horizontal="left"/>
    </xf>
    <xf numFmtId="0" fontId="0" fillId="0" borderId="11" xfId="0" applyFill="1" applyBorder="1"/>
    <xf numFmtId="44" fontId="0" fillId="0" borderId="11" xfId="1" applyFont="1" applyFill="1" applyBorder="1"/>
    <xf numFmtId="0" fontId="0" fillId="0" borderId="11" xfId="1" applyNumberFormat="1" applyFont="1" applyFill="1" applyBorder="1" applyAlignment="1"/>
    <xf numFmtId="0" fontId="0" fillId="0" borderId="0" xfId="0" applyFont="1" applyAlignment="1">
      <alignment vertical="center" wrapText="1"/>
    </xf>
    <xf numFmtId="0" fontId="0" fillId="9" borderId="0" xfId="0" applyNumberFormat="1" applyFill="1" applyAlignment="1">
      <alignment horizontal="left" wrapText="1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1" fillId="3" borderId="0" xfId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2"/>
  <sheetViews>
    <sheetView tabSelected="1" topLeftCell="C1" zoomScale="81" zoomScaleNormal="81" workbookViewId="0">
      <pane ySplit="10" topLeftCell="A304" activePane="bottomLeft" state="frozen"/>
      <selection pane="bottomLeft" activeCell="L313" sqref="L313"/>
    </sheetView>
  </sheetViews>
  <sheetFormatPr defaultRowHeight="14.5" x14ac:dyDescent="0.35"/>
  <cols>
    <col min="1" max="1" width="17.1796875" customWidth="1"/>
    <col min="2" max="2" width="35.6328125" customWidth="1"/>
    <col min="3" max="3" width="24.6328125" style="64" customWidth="1"/>
    <col min="4" max="4" width="1.81640625" customWidth="1"/>
    <col min="5" max="5" width="2.1796875" customWidth="1"/>
    <col min="6" max="6" width="13.36328125" style="30" bestFit="1" customWidth="1"/>
    <col min="7" max="7" width="16.81640625" style="30" customWidth="1"/>
    <col min="8" max="8" width="29.36328125" style="58" customWidth="1"/>
    <col min="9" max="9" width="2.1796875" style="30" customWidth="1"/>
    <col min="10" max="10" width="13.81640625" style="30" customWidth="1"/>
    <col min="11" max="11" width="11.453125" style="30" bestFit="1" customWidth="1"/>
    <col min="12" max="12" width="11.54296875" style="30" bestFit="1" customWidth="1"/>
    <col min="13" max="13" width="13.90625" style="30" customWidth="1"/>
    <col min="14" max="14" width="39.81640625" customWidth="1"/>
    <col min="15" max="15" width="15.1796875" customWidth="1"/>
  </cols>
  <sheetData>
    <row r="1" spans="1:15" s="17" customFormat="1" x14ac:dyDescent="0.35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s="17" customFormat="1" x14ac:dyDescent="0.35">
      <c r="A2" s="19" t="s">
        <v>24</v>
      </c>
      <c r="B2" s="20"/>
      <c r="C2" s="67"/>
      <c r="D2" s="18"/>
      <c r="E2" s="18"/>
      <c r="F2" s="42"/>
      <c r="G2" s="42"/>
      <c r="H2" s="54"/>
      <c r="I2" s="42"/>
      <c r="J2" s="42"/>
      <c r="K2" s="42"/>
      <c r="L2" s="42"/>
      <c r="M2" s="42"/>
      <c r="N2" s="18"/>
      <c r="O2" s="18"/>
    </row>
    <row r="3" spans="1:15" s="17" customFormat="1" x14ac:dyDescent="0.35">
      <c r="A3" s="21" t="s">
        <v>9</v>
      </c>
      <c r="B3" s="22" t="s">
        <v>26</v>
      </c>
      <c r="C3" s="63"/>
      <c r="D3" s="9"/>
      <c r="E3" s="9"/>
      <c r="F3" s="43"/>
      <c r="G3" s="44"/>
      <c r="H3" s="55"/>
      <c r="I3" s="44"/>
      <c r="J3" s="44"/>
      <c r="K3" s="44"/>
      <c r="L3" s="43"/>
      <c r="M3" s="43"/>
      <c r="N3" s="9"/>
      <c r="O3" s="9"/>
    </row>
    <row r="4" spans="1:15" s="17" customFormat="1" x14ac:dyDescent="0.35">
      <c r="A4" s="23" t="s">
        <v>3</v>
      </c>
      <c r="B4" s="24" t="s">
        <v>25</v>
      </c>
      <c r="C4" s="63"/>
      <c r="D4" s="10"/>
      <c r="E4" s="10"/>
      <c r="F4" s="45"/>
      <c r="G4" s="44"/>
      <c r="H4" s="55"/>
      <c r="I4" s="44"/>
      <c r="J4" s="44"/>
      <c r="K4" s="44"/>
      <c r="L4" s="45"/>
      <c r="M4" s="45"/>
      <c r="N4" s="10"/>
      <c r="O4" s="10"/>
    </row>
    <row r="5" spans="1:15" s="17" customFormat="1" x14ac:dyDescent="0.35">
      <c r="A5" s="23" t="s">
        <v>4</v>
      </c>
      <c r="B5" s="25">
        <v>42916</v>
      </c>
      <c r="C5" s="63"/>
      <c r="D5" s="10"/>
      <c r="E5" s="10"/>
      <c r="F5" s="45"/>
      <c r="G5" s="44"/>
      <c r="H5" s="55"/>
      <c r="I5" s="44"/>
      <c r="J5" s="44"/>
      <c r="K5" s="44"/>
      <c r="L5" s="45"/>
      <c r="M5" s="45"/>
      <c r="N5" s="10"/>
      <c r="O5" s="10"/>
    </row>
    <row r="6" spans="1:15" s="17" customFormat="1" x14ac:dyDescent="0.35">
      <c r="A6" s="23" t="s">
        <v>5</v>
      </c>
      <c r="B6" s="25">
        <v>43951</v>
      </c>
      <c r="C6" s="63"/>
      <c r="D6" s="10"/>
      <c r="E6" s="10"/>
      <c r="F6" s="45"/>
      <c r="G6" s="44"/>
      <c r="H6" s="55"/>
      <c r="I6" s="44"/>
      <c r="J6" s="44"/>
      <c r="K6" s="44"/>
      <c r="L6" s="45"/>
      <c r="M6" s="45"/>
      <c r="N6" s="10"/>
      <c r="O6" s="10"/>
    </row>
    <row r="7" spans="1:15" s="17" customFormat="1" x14ac:dyDescent="0.35">
      <c r="A7" s="26" t="s">
        <v>6</v>
      </c>
      <c r="B7" s="27" t="s">
        <v>8</v>
      </c>
      <c r="C7" s="63"/>
      <c r="D7" s="10"/>
      <c r="E7" s="10"/>
      <c r="F7" s="45"/>
      <c r="G7" s="44"/>
      <c r="H7" s="55"/>
      <c r="I7" s="44"/>
      <c r="J7" s="44"/>
      <c r="K7" s="44"/>
      <c r="L7" s="45"/>
      <c r="M7" s="45"/>
      <c r="N7" s="10"/>
      <c r="O7" s="10"/>
    </row>
    <row r="8" spans="1:15" x14ac:dyDescent="0.35">
      <c r="D8" s="2"/>
      <c r="E8" s="2"/>
      <c r="H8" s="56"/>
    </row>
    <row r="9" spans="1:15" x14ac:dyDescent="0.35">
      <c r="A9" s="2"/>
      <c r="B9" s="2"/>
      <c r="D9" s="2"/>
      <c r="E9" s="2"/>
      <c r="F9" s="122" t="s">
        <v>19</v>
      </c>
      <c r="G9" s="122"/>
      <c r="H9" s="122"/>
      <c r="I9" s="46"/>
      <c r="J9" s="123" t="s">
        <v>2</v>
      </c>
      <c r="K9" s="123"/>
      <c r="L9" s="123"/>
      <c r="M9" s="123"/>
      <c r="N9" s="123"/>
      <c r="O9" s="11"/>
    </row>
    <row r="10" spans="1:15" x14ac:dyDescent="0.35">
      <c r="A10" s="8" t="s">
        <v>1</v>
      </c>
      <c r="B10" s="8" t="s">
        <v>36</v>
      </c>
      <c r="C10" s="68" t="s">
        <v>37</v>
      </c>
      <c r="D10" s="8" t="s">
        <v>27</v>
      </c>
      <c r="E10" s="8" t="s">
        <v>28</v>
      </c>
      <c r="F10" s="47" t="s">
        <v>17</v>
      </c>
      <c r="G10" s="47" t="s">
        <v>20</v>
      </c>
      <c r="H10" s="57" t="s">
        <v>14</v>
      </c>
      <c r="I10" s="52"/>
      <c r="J10" s="52" t="s">
        <v>11</v>
      </c>
      <c r="K10" s="52" t="s">
        <v>12</v>
      </c>
      <c r="L10" s="52" t="s">
        <v>16</v>
      </c>
      <c r="M10" s="52" t="s">
        <v>13</v>
      </c>
      <c r="N10" s="53" t="s">
        <v>14</v>
      </c>
      <c r="O10" s="8" t="s">
        <v>21</v>
      </c>
    </row>
    <row r="11" spans="1:15" x14ac:dyDescent="0.35">
      <c r="A11" s="14">
        <v>42916</v>
      </c>
      <c r="B11" s="3" t="s">
        <v>10</v>
      </c>
      <c r="C11" s="65"/>
      <c r="D11" s="3"/>
      <c r="E11" s="3"/>
      <c r="F11" s="48"/>
      <c r="O11" s="13">
        <v>23462.87</v>
      </c>
    </row>
    <row r="12" spans="1:15" x14ac:dyDescent="0.35">
      <c r="A12" s="14">
        <v>42919</v>
      </c>
      <c r="B12" t="s">
        <v>29</v>
      </c>
      <c r="D12" t="s">
        <v>30</v>
      </c>
      <c r="J12" s="30">
        <v>23.98</v>
      </c>
      <c r="O12" s="15">
        <f t="shared" ref="O12:O43" si="0">O11+F12+G12-J12-K12-L12-M12</f>
        <v>23438.89</v>
      </c>
    </row>
    <row r="13" spans="1:15" x14ac:dyDescent="0.35">
      <c r="A13" s="14">
        <v>42941</v>
      </c>
      <c r="B13" t="s">
        <v>29</v>
      </c>
      <c r="D13" t="s">
        <v>30</v>
      </c>
      <c r="J13" s="30">
        <v>12.38</v>
      </c>
      <c r="O13" s="15">
        <f t="shared" si="0"/>
        <v>23426.51</v>
      </c>
    </row>
    <row r="14" spans="1:15" x14ac:dyDescent="0.35">
      <c r="A14" s="14">
        <v>42941</v>
      </c>
      <c r="B14" t="s">
        <v>31</v>
      </c>
      <c r="D14" t="s">
        <v>30</v>
      </c>
      <c r="E14" t="s">
        <v>30</v>
      </c>
      <c r="F14" s="30">
        <v>600</v>
      </c>
      <c r="O14" s="15">
        <f t="shared" si="0"/>
        <v>24026.51</v>
      </c>
    </row>
    <row r="15" spans="1:15" x14ac:dyDescent="0.35">
      <c r="A15" s="14">
        <v>42942</v>
      </c>
      <c r="B15" t="s">
        <v>35</v>
      </c>
      <c r="D15" t="s">
        <v>30</v>
      </c>
      <c r="E15" t="s">
        <v>30</v>
      </c>
      <c r="F15" s="30">
        <v>600</v>
      </c>
      <c r="O15" s="15">
        <f t="shared" si="0"/>
        <v>24626.51</v>
      </c>
    </row>
    <row r="16" spans="1:15" ht="29" x14ac:dyDescent="0.35">
      <c r="A16" s="14">
        <v>42942</v>
      </c>
      <c r="B16" s="16" t="s">
        <v>115</v>
      </c>
      <c r="C16" s="61" t="s">
        <v>116</v>
      </c>
      <c r="D16" t="s">
        <v>30</v>
      </c>
      <c r="E16" t="s">
        <v>30</v>
      </c>
      <c r="F16" s="30">
        <v>1213.99</v>
      </c>
      <c r="O16" s="15">
        <f t="shared" si="0"/>
        <v>25840.5</v>
      </c>
    </row>
    <row r="17" spans="1:15" x14ac:dyDescent="0.35">
      <c r="A17" s="14">
        <v>42943</v>
      </c>
      <c r="B17" t="s">
        <v>29</v>
      </c>
      <c r="D17" t="s">
        <v>30</v>
      </c>
      <c r="J17" s="30">
        <v>10.82</v>
      </c>
      <c r="O17" s="15">
        <f t="shared" si="0"/>
        <v>25829.68</v>
      </c>
    </row>
    <row r="18" spans="1:15" x14ac:dyDescent="0.35">
      <c r="A18" s="14">
        <v>42943</v>
      </c>
      <c r="B18" t="s">
        <v>29</v>
      </c>
      <c r="D18" t="s">
        <v>30</v>
      </c>
      <c r="J18" s="30">
        <v>12.48</v>
      </c>
      <c r="O18" s="15">
        <f t="shared" si="0"/>
        <v>25817.200000000001</v>
      </c>
    </row>
    <row r="19" spans="1:15" x14ac:dyDescent="0.35">
      <c r="A19" s="14">
        <v>42944</v>
      </c>
      <c r="B19" t="s">
        <v>29</v>
      </c>
      <c r="D19" t="s">
        <v>30</v>
      </c>
      <c r="J19" s="30">
        <v>12.44</v>
      </c>
      <c r="O19" s="15">
        <f t="shared" si="0"/>
        <v>25804.760000000002</v>
      </c>
    </row>
    <row r="20" spans="1:15" x14ac:dyDescent="0.35">
      <c r="A20" s="14">
        <v>42944</v>
      </c>
      <c r="B20" t="s">
        <v>32</v>
      </c>
      <c r="D20" t="s">
        <v>30</v>
      </c>
      <c r="E20" t="s">
        <v>30</v>
      </c>
      <c r="F20" s="30">
        <v>600</v>
      </c>
      <c r="O20" s="15">
        <f t="shared" si="0"/>
        <v>26404.760000000002</v>
      </c>
    </row>
    <row r="21" spans="1:15" x14ac:dyDescent="0.35">
      <c r="A21" s="14">
        <v>42944</v>
      </c>
      <c r="B21" t="s">
        <v>33</v>
      </c>
      <c r="D21" t="s">
        <v>30</v>
      </c>
      <c r="E21" t="s">
        <v>30</v>
      </c>
      <c r="F21" s="30">
        <v>570</v>
      </c>
      <c r="O21" s="15">
        <f t="shared" si="0"/>
        <v>26974.760000000002</v>
      </c>
    </row>
    <row r="22" spans="1:15" x14ac:dyDescent="0.35">
      <c r="A22" s="14">
        <v>42947</v>
      </c>
      <c r="B22" t="s">
        <v>29</v>
      </c>
      <c r="D22" t="s">
        <v>30</v>
      </c>
      <c r="J22" s="30">
        <v>12.44</v>
      </c>
      <c r="O22" s="15">
        <f t="shared" si="0"/>
        <v>26962.320000000003</v>
      </c>
    </row>
    <row r="23" spans="1:15" x14ac:dyDescent="0.35">
      <c r="A23" s="14">
        <v>42947</v>
      </c>
      <c r="B23" t="s">
        <v>29</v>
      </c>
      <c r="D23" t="s">
        <v>30</v>
      </c>
      <c r="J23" s="30">
        <v>12.44</v>
      </c>
      <c r="O23" s="15">
        <f t="shared" si="0"/>
        <v>26949.880000000005</v>
      </c>
    </row>
    <row r="24" spans="1:15" x14ac:dyDescent="0.35">
      <c r="A24" s="14">
        <v>42947</v>
      </c>
      <c r="B24" t="s">
        <v>34</v>
      </c>
      <c r="D24" t="s">
        <v>30</v>
      </c>
      <c r="E24" t="s">
        <v>30</v>
      </c>
      <c r="F24" s="30">
        <v>600</v>
      </c>
      <c r="O24" s="15">
        <f t="shared" si="0"/>
        <v>27549.880000000005</v>
      </c>
    </row>
    <row r="25" spans="1:15" x14ac:dyDescent="0.35">
      <c r="A25" s="14">
        <v>42948</v>
      </c>
      <c r="B25" t="s">
        <v>40</v>
      </c>
      <c r="J25" s="30">
        <v>23.98</v>
      </c>
      <c r="O25" s="15">
        <f t="shared" si="0"/>
        <v>27525.900000000005</v>
      </c>
    </row>
    <row r="26" spans="1:15" x14ac:dyDescent="0.35">
      <c r="A26" s="14">
        <v>42949</v>
      </c>
      <c r="B26" t="s">
        <v>88</v>
      </c>
      <c r="F26" s="30">
        <v>590</v>
      </c>
      <c r="O26" s="15">
        <f t="shared" si="0"/>
        <v>28115.900000000005</v>
      </c>
    </row>
    <row r="27" spans="1:15" x14ac:dyDescent="0.35">
      <c r="A27" s="14">
        <v>42949</v>
      </c>
      <c r="B27" t="s">
        <v>29</v>
      </c>
      <c r="J27" s="30">
        <v>12.44</v>
      </c>
      <c r="O27" s="15">
        <f t="shared" si="0"/>
        <v>28103.460000000006</v>
      </c>
    </row>
    <row r="28" spans="1:15" x14ac:dyDescent="0.35">
      <c r="A28" s="14">
        <v>42950</v>
      </c>
      <c r="B28" t="s">
        <v>41</v>
      </c>
      <c r="F28" s="30">
        <v>600</v>
      </c>
      <c r="O28" s="15">
        <f t="shared" si="0"/>
        <v>28703.460000000006</v>
      </c>
    </row>
    <row r="29" spans="1:15" x14ac:dyDescent="0.35">
      <c r="A29" s="14">
        <v>42951</v>
      </c>
      <c r="B29" t="s">
        <v>29</v>
      </c>
      <c r="J29" s="30">
        <v>12.4</v>
      </c>
      <c r="O29" s="15">
        <f t="shared" si="0"/>
        <v>28691.060000000005</v>
      </c>
    </row>
    <row r="30" spans="1:15" x14ac:dyDescent="0.35">
      <c r="A30" s="14">
        <v>42950</v>
      </c>
      <c r="B30" t="s">
        <v>87</v>
      </c>
      <c r="F30" s="30">
        <v>590</v>
      </c>
      <c r="O30" s="15">
        <f t="shared" si="0"/>
        <v>29281.060000000005</v>
      </c>
    </row>
    <row r="31" spans="1:15" x14ac:dyDescent="0.35">
      <c r="A31" s="14">
        <v>42951</v>
      </c>
      <c r="B31" t="s">
        <v>29</v>
      </c>
      <c r="J31" s="30">
        <v>12.4</v>
      </c>
      <c r="O31" s="15">
        <f t="shared" si="0"/>
        <v>29268.660000000003</v>
      </c>
    </row>
    <row r="32" spans="1:15" x14ac:dyDescent="0.35">
      <c r="A32" s="14">
        <v>42951</v>
      </c>
      <c r="B32" t="s">
        <v>42</v>
      </c>
      <c r="F32" s="30">
        <v>600</v>
      </c>
      <c r="O32" s="15">
        <f t="shared" si="0"/>
        <v>29868.660000000003</v>
      </c>
    </row>
    <row r="33" spans="1:15" x14ac:dyDescent="0.35">
      <c r="A33" s="14">
        <v>42955</v>
      </c>
      <c r="B33" t="s">
        <v>29</v>
      </c>
      <c r="J33" s="30">
        <v>12.36</v>
      </c>
      <c r="O33" s="15">
        <f t="shared" si="0"/>
        <v>29856.300000000003</v>
      </c>
    </row>
    <row r="34" spans="1:15" x14ac:dyDescent="0.35">
      <c r="A34" s="14">
        <v>42955</v>
      </c>
      <c r="B34" t="s">
        <v>43</v>
      </c>
      <c r="F34" s="30">
        <v>600</v>
      </c>
      <c r="O34" s="15">
        <f t="shared" si="0"/>
        <v>30456.300000000003</v>
      </c>
    </row>
    <row r="35" spans="1:15" x14ac:dyDescent="0.35">
      <c r="A35" s="14">
        <v>42955</v>
      </c>
      <c r="B35" t="s">
        <v>44</v>
      </c>
      <c r="F35" s="30">
        <v>600</v>
      </c>
      <c r="O35" s="15">
        <f t="shared" si="0"/>
        <v>31056.300000000003</v>
      </c>
    </row>
    <row r="36" spans="1:15" x14ac:dyDescent="0.35">
      <c r="A36" s="14">
        <v>42955</v>
      </c>
      <c r="B36" t="s">
        <v>45</v>
      </c>
      <c r="F36" s="30">
        <v>681</v>
      </c>
      <c r="O36" s="15">
        <f t="shared" si="0"/>
        <v>31737.300000000003</v>
      </c>
    </row>
    <row r="37" spans="1:15" ht="29" x14ac:dyDescent="0.35">
      <c r="A37" s="14">
        <v>42956</v>
      </c>
      <c r="B37" t="s">
        <v>154</v>
      </c>
      <c r="C37" s="66" t="s">
        <v>132</v>
      </c>
      <c r="D37" s="50"/>
      <c r="E37" s="50"/>
      <c r="F37" s="51">
        <v>926</v>
      </c>
      <c r="O37" s="15">
        <f t="shared" si="0"/>
        <v>32663.300000000003</v>
      </c>
    </row>
    <row r="38" spans="1:15" x14ac:dyDescent="0.35">
      <c r="A38" s="14">
        <v>42958</v>
      </c>
      <c r="B38" t="s">
        <v>29</v>
      </c>
      <c r="J38" s="30">
        <v>12.33</v>
      </c>
      <c r="O38" s="15">
        <f t="shared" si="0"/>
        <v>32650.97</v>
      </c>
    </row>
    <row r="39" spans="1:15" x14ac:dyDescent="0.35">
      <c r="A39" s="14">
        <v>42958</v>
      </c>
      <c r="B39" t="s">
        <v>29</v>
      </c>
      <c r="J39" s="30">
        <v>12.33</v>
      </c>
      <c r="O39" s="15">
        <f t="shared" si="0"/>
        <v>32638.639999999999</v>
      </c>
    </row>
    <row r="40" spans="1:15" x14ac:dyDescent="0.35">
      <c r="A40" s="14">
        <v>42957</v>
      </c>
      <c r="B40" t="s">
        <v>91</v>
      </c>
      <c r="F40" s="30">
        <v>575</v>
      </c>
      <c r="O40" s="15">
        <f t="shared" si="0"/>
        <v>33213.64</v>
      </c>
    </row>
    <row r="41" spans="1:15" x14ac:dyDescent="0.35">
      <c r="A41" s="14">
        <v>42957</v>
      </c>
      <c r="B41" t="s">
        <v>46</v>
      </c>
      <c r="F41" s="30">
        <v>580</v>
      </c>
      <c r="O41" s="15">
        <f t="shared" si="0"/>
        <v>33793.64</v>
      </c>
    </row>
    <row r="42" spans="1:15" x14ac:dyDescent="0.35">
      <c r="A42" s="14">
        <v>42957</v>
      </c>
      <c r="B42" t="s">
        <v>92</v>
      </c>
      <c r="F42" s="30">
        <v>600</v>
      </c>
      <c r="O42" s="15">
        <f t="shared" si="0"/>
        <v>34393.64</v>
      </c>
    </row>
    <row r="43" spans="1:15" x14ac:dyDescent="0.35">
      <c r="A43" s="14">
        <v>42964</v>
      </c>
      <c r="B43" t="s">
        <v>29</v>
      </c>
      <c r="J43" s="30">
        <v>10.73</v>
      </c>
      <c r="O43" s="15">
        <f t="shared" si="0"/>
        <v>34382.909999999996</v>
      </c>
    </row>
    <row r="44" spans="1:15" x14ac:dyDescent="0.35">
      <c r="A44" s="14">
        <v>42964</v>
      </c>
      <c r="B44" t="s">
        <v>94</v>
      </c>
      <c r="F44" s="30">
        <v>585</v>
      </c>
      <c r="O44" s="15">
        <f t="shared" ref="O44:O75" si="1">O43+F44+G44-J44-K44-L44-M44</f>
        <v>34967.909999999996</v>
      </c>
    </row>
    <row r="45" spans="1:15" x14ac:dyDescent="0.35">
      <c r="A45" s="14">
        <v>42964</v>
      </c>
      <c r="B45" t="s">
        <v>90</v>
      </c>
      <c r="F45" s="30">
        <v>590</v>
      </c>
      <c r="O45" s="15">
        <f t="shared" si="1"/>
        <v>35557.909999999996</v>
      </c>
    </row>
    <row r="46" spans="1:15" x14ac:dyDescent="0.35">
      <c r="A46" s="14">
        <v>42965</v>
      </c>
      <c r="B46" t="s">
        <v>89</v>
      </c>
      <c r="F46" s="30">
        <v>600</v>
      </c>
      <c r="O46" s="15">
        <f t="shared" si="1"/>
        <v>36157.909999999996</v>
      </c>
    </row>
    <row r="47" spans="1:15" x14ac:dyDescent="0.35">
      <c r="A47" s="14">
        <v>42971</v>
      </c>
      <c r="B47" t="s">
        <v>48</v>
      </c>
      <c r="F47" s="30">
        <v>600</v>
      </c>
      <c r="O47" s="15">
        <f t="shared" si="1"/>
        <v>36757.909999999996</v>
      </c>
    </row>
    <row r="48" spans="1:15" x14ac:dyDescent="0.35">
      <c r="A48" s="14">
        <v>42976</v>
      </c>
      <c r="B48" t="s">
        <v>29</v>
      </c>
      <c r="J48" s="30">
        <v>10.79</v>
      </c>
      <c r="O48" s="15">
        <f t="shared" si="1"/>
        <v>36747.119999999995</v>
      </c>
    </row>
    <row r="49" spans="1:15" x14ac:dyDescent="0.35">
      <c r="A49" s="14">
        <v>42976</v>
      </c>
      <c r="B49" t="s">
        <v>93</v>
      </c>
      <c r="F49" s="30">
        <v>600</v>
      </c>
      <c r="O49" s="15">
        <f t="shared" si="1"/>
        <v>37347.119999999995</v>
      </c>
    </row>
    <row r="50" spans="1:15" x14ac:dyDescent="0.35">
      <c r="A50" s="14">
        <v>42977</v>
      </c>
      <c r="B50" t="s">
        <v>29</v>
      </c>
      <c r="J50" s="30">
        <v>12.43</v>
      </c>
      <c r="O50" s="15">
        <f t="shared" si="1"/>
        <v>37334.689999999995</v>
      </c>
    </row>
    <row r="51" spans="1:15" x14ac:dyDescent="0.35">
      <c r="A51" s="14">
        <v>42977</v>
      </c>
      <c r="B51" t="s">
        <v>49</v>
      </c>
      <c r="F51" s="30">
        <v>690</v>
      </c>
      <c r="O51" s="15">
        <f t="shared" si="1"/>
        <v>38024.689999999995</v>
      </c>
    </row>
    <row r="52" spans="1:15" x14ac:dyDescent="0.35">
      <c r="A52" s="14">
        <v>42979</v>
      </c>
      <c r="B52" t="s">
        <v>50</v>
      </c>
      <c r="J52" s="30">
        <v>23.98</v>
      </c>
      <c r="O52" s="15">
        <f t="shared" si="1"/>
        <v>38000.709999999992</v>
      </c>
    </row>
    <row r="53" spans="1:15" x14ac:dyDescent="0.35">
      <c r="A53" s="14">
        <v>42983</v>
      </c>
      <c r="B53" t="s">
        <v>29</v>
      </c>
      <c r="J53" s="30">
        <v>12.41</v>
      </c>
      <c r="O53" s="15">
        <f t="shared" si="1"/>
        <v>37988.299999999988</v>
      </c>
    </row>
    <row r="54" spans="1:15" x14ac:dyDescent="0.35">
      <c r="A54" s="14">
        <v>42983</v>
      </c>
      <c r="B54" t="s">
        <v>29</v>
      </c>
      <c r="J54" s="30">
        <v>12.41</v>
      </c>
      <c r="O54" s="15">
        <f t="shared" si="1"/>
        <v>37975.889999999985</v>
      </c>
    </row>
    <row r="55" spans="1:15" x14ac:dyDescent="0.35">
      <c r="A55" s="14">
        <v>42983</v>
      </c>
      <c r="B55" t="s">
        <v>51</v>
      </c>
      <c r="F55" s="30">
        <v>600</v>
      </c>
      <c r="O55" s="15">
        <f t="shared" si="1"/>
        <v>38575.889999999985</v>
      </c>
    </row>
    <row r="56" spans="1:15" ht="43.5" x14ac:dyDescent="0.35">
      <c r="A56" s="14">
        <v>42983</v>
      </c>
      <c r="B56" t="s">
        <v>52</v>
      </c>
      <c r="C56" s="64" t="s">
        <v>95</v>
      </c>
      <c r="G56" s="51">
        <v>9990</v>
      </c>
      <c r="H56" s="59" t="s">
        <v>133</v>
      </c>
      <c r="O56" s="15">
        <f t="shared" si="1"/>
        <v>48565.889999999985</v>
      </c>
    </row>
    <row r="57" spans="1:15" x14ac:dyDescent="0.35">
      <c r="A57" s="14">
        <v>42984</v>
      </c>
      <c r="B57" t="s">
        <v>29</v>
      </c>
      <c r="J57" s="30">
        <v>12.49</v>
      </c>
      <c r="O57" s="15">
        <f t="shared" si="1"/>
        <v>48553.399999999987</v>
      </c>
    </row>
    <row r="58" spans="1:15" x14ac:dyDescent="0.35">
      <c r="A58" s="14">
        <v>42984</v>
      </c>
      <c r="B58" t="s">
        <v>53</v>
      </c>
      <c r="F58" s="30">
        <v>562.77</v>
      </c>
      <c r="O58" s="15">
        <f t="shared" si="1"/>
        <v>49116.169999999984</v>
      </c>
    </row>
    <row r="59" spans="1:15" x14ac:dyDescent="0.35">
      <c r="A59" s="14">
        <v>42985</v>
      </c>
      <c r="B59" t="s">
        <v>29</v>
      </c>
      <c r="J59" s="30">
        <v>12.48</v>
      </c>
      <c r="O59" s="15">
        <f t="shared" si="1"/>
        <v>49103.689999999981</v>
      </c>
    </row>
    <row r="60" spans="1:15" x14ac:dyDescent="0.35">
      <c r="A60" s="14">
        <v>42985</v>
      </c>
      <c r="B60" t="s">
        <v>29</v>
      </c>
      <c r="J60" s="30">
        <v>12.48</v>
      </c>
      <c r="O60" s="15">
        <f t="shared" si="1"/>
        <v>49091.209999999977</v>
      </c>
    </row>
    <row r="61" spans="1:15" x14ac:dyDescent="0.35">
      <c r="A61" s="14">
        <v>42985</v>
      </c>
      <c r="B61" t="s">
        <v>54</v>
      </c>
      <c r="F61" s="30">
        <v>581.61</v>
      </c>
      <c r="O61" s="15">
        <f t="shared" si="1"/>
        <v>49672.819999999978</v>
      </c>
    </row>
    <row r="62" spans="1:15" x14ac:dyDescent="0.35">
      <c r="A62" s="14">
        <v>42985</v>
      </c>
      <c r="B62" t="s">
        <v>55</v>
      </c>
      <c r="F62" s="30">
        <v>600</v>
      </c>
      <c r="O62" s="15">
        <f t="shared" si="1"/>
        <v>50272.819999999978</v>
      </c>
    </row>
    <row r="63" spans="1:15" x14ac:dyDescent="0.35">
      <c r="A63" s="14">
        <v>42986</v>
      </c>
      <c r="B63" t="s">
        <v>56</v>
      </c>
      <c r="K63" s="51"/>
      <c r="L63" s="51">
        <v>451.35</v>
      </c>
      <c r="M63" s="51"/>
      <c r="N63" s="50" t="s">
        <v>148</v>
      </c>
      <c r="O63" s="15">
        <f t="shared" si="1"/>
        <v>49821.469999999979</v>
      </c>
    </row>
    <row r="64" spans="1:15" x14ac:dyDescent="0.35">
      <c r="A64" s="14">
        <v>42986</v>
      </c>
      <c r="B64" t="s">
        <v>56</v>
      </c>
      <c r="L64" s="51">
        <v>1434.29</v>
      </c>
      <c r="M64" s="51"/>
      <c r="N64" s="50" t="s">
        <v>147</v>
      </c>
      <c r="O64" s="15">
        <f t="shared" si="1"/>
        <v>48387.179999999978</v>
      </c>
    </row>
    <row r="65" spans="1:15" x14ac:dyDescent="0.35">
      <c r="A65" s="14">
        <v>42989</v>
      </c>
      <c r="B65" t="s">
        <v>29</v>
      </c>
      <c r="J65" s="30">
        <v>12.59</v>
      </c>
      <c r="O65" s="15">
        <f t="shared" si="1"/>
        <v>48374.589999999982</v>
      </c>
    </row>
    <row r="66" spans="1:15" x14ac:dyDescent="0.35">
      <c r="A66" s="14">
        <v>42989</v>
      </c>
      <c r="B66" t="s">
        <v>57</v>
      </c>
      <c r="F66" s="30">
        <v>575</v>
      </c>
      <c r="O66" s="15">
        <f t="shared" si="1"/>
        <v>48949.589999999982</v>
      </c>
    </row>
    <row r="67" spans="1:15" x14ac:dyDescent="0.35">
      <c r="A67" s="14">
        <v>42990</v>
      </c>
      <c r="B67" t="s">
        <v>96</v>
      </c>
      <c r="F67" s="30">
        <v>600</v>
      </c>
      <c r="O67" s="15">
        <f t="shared" si="1"/>
        <v>49549.589999999982</v>
      </c>
    </row>
    <row r="68" spans="1:15" x14ac:dyDescent="0.35">
      <c r="A68" s="14">
        <v>42991</v>
      </c>
      <c r="B68" t="s">
        <v>29</v>
      </c>
      <c r="J68" s="30">
        <v>12.52</v>
      </c>
      <c r="O68" s="15">
        <f t="shared" si="1"/>
        <v>49537.069999999985</v>
      </c>
    </row>
    <row r="69" spans="1:15" x14ac:dyDescent="0.35">
      <c r="A69" s="14">
        <v>42991</v>
      </c>
      <c r="B69" t="s">
        <v>59</v>
      </c>
      <c r="F69" s="30">
        <v>600</v>
      </c>
      <c r="O69" s="15">
        <f t="shared" si="1"/>
        <v>50137.069999999985</v>
      </c>
    </row>
    <row r="70" spans="1:15" x14ac:dyDescent="0.35">
      <c r="A70" s="14">
        <v>42992</v>
      </c>
      <c r="B70" t="s">
        <v>29</v>
      </c>
      <c r="J70" s="30">
        <v>12.47</v>
      </c>
      <c r="O70" s="15">
        <f t="shared" si="1"/>
        <v>50124.599999999984</v>
      </c>
    </row>
    <row r="71" spans="1:15" ht="43.5" x14ac:dyDescent="0.35">
      <c r="A71" s="14">
        <v>42992</v>
      </c>
      <c r="B71" t="s">
        <v>60</v>
      </c>
      <c r="C71" s="64" t="s">
        <v>97</v>
      </c>
      <c r="G71" s="51">
        <v>19955</v>
      </c>
      <c r="H71" s="59" t="s">
        <v>133</v>
      </c>
      <c r="O71" s="15">
        <f t="shared" si="1"/>
        <v>70079.599999999977</v>
      </c>
    </row>
    <row r="72" spans="1:15" x14ac:dyDescent="0.35">
      <c r="A72" s="14">
        <v>42997</v>
      </c>
      <c r="B72" t="s">
        <v>29</v>
      </c>
      <c r="J72" s="30">
        <v>12.43</v>
      </c>
      <c r="O72" s="15">
        <f t="shared" si="1"/>
        <v>70067.169999999984</v>
      </c>
    </row>
    <row r="73" spans="1:15" x14ac:dyDescent="0.35">
      <c r="A73" s="14">
        <v>42997</v>
      </c>
      <c r="B73" t="s">
        <v>61</v>
      </c>
      <c r="F73" s="30">
        <v>600</v>
      </c>
      <c r="O73" s="15">
        <f t="shared" si="1"/>
        <v>70667.169999999984</v>
      </c>
    </row>
    <row r="74" spans="1:15" x14ac:dyDescent="0.35">
      <c r="A74" s="14">
        <v>42998</v>
      </c>
      <c r="B74" t="s">
        <v>62</v>
      </c>
      <c r="F74" s="30">
        <v>600</v>
      </c>
      <c r="O74" s="15">
        <f t="shared" si="1"/>
        <v>71267.169999999984</v>
      </c>
    </row>
    <row r="75" spans="1:15" x14ac:dyDescent="0.35">
      <c r="A75" s="14">
        <v>43000</v>
      </c>
      <c r="B75" t="s">
        <v>29</v>
      </c>
      <c r="J75" s="30">
        <v>12.39</v>
      </c>
      <c r="O75" s="15">
        <f t="shared" si="1"/>
        <v>71254.779999999984</v>
      </c>
    </row>
    <row r="76" spans="1:15" x14ac:dyDescent="0.35">
      <c r="A76" s="14">
        <v>43000</v>
      </c>
      <c r="B76" t="s">
        <v>29</v>
      </c>
      <c r="J76" s="30">
        <v>12.39</v>
      </c>
      <c r="O76" s="15">
        <f t="shared" ref="O76:O107" si="2">O75+F76+G76-J76-K76-L76-M76</f>
        <v>71242.389999999985</v>
      </c>
    </row>
    <row r="77" spans="1:15" x14ac:dyDescent="0.35">
      <c r="A77" s="14">
        <v>43000</v>
      </c>
      <c r="B77" t="s">
        <v>99</v>
      </c>
      <c r="F77" s="30">
        <v>570</v>
      </c>
      <c r="O77" s="15">
        <f t="shared" si="2"/>
        <v>71812.389999999985</v>
      </c>
    </row>
    <row r="78" spans="1:15" x14ac:dyDescent="0.35">
      <c r="A78" s="14">
        <v>43000</v>
      </c>
      <c r="B78" t="s">
        <v>98</v>
      </c>
      <c r="F78" s="30">
        <v>600</v>
      </c>
      <c r="O78" s="15">
        <f t="shared" si="2"/>
        <v>72412.389999999985</v>
      </c>
    </row>
    <row r="79" spans="1:15" x14ac:dyDescent="0.35">
      <c r="A79" s="14">
        <v>43003</v>
      </c>
      <c r="B79" t="s">
        <v>29</v>
      </c>
      <c r="J79" s="30">
        <v>12.42</v>
      </c>
      <c r="O79" s="15">
        <f t="shared" si="2"/>
        <v>72399.969999999987</v>
      </c>
    </row>
    <row r="80" spans="1:15" ht="29" x14ac:dyDescent="0.35">
      <c r="A80" s="14">
        <v>43003</v>
      </c>
      <c r="B80" t="s">
        <v>64</v>
      </c>
      <c r="C80" s="64" t="s">
        <v>100</v>
      </c>
      <c r="G80" s="51">
        <v>2500</v>
      </c>
      <c r="H80" s="59" t="s">
        <v>134</v>
      </c>
      <c r="O80" s="15">
        <f t="shared" si="2"/>
        <v>74899.969999999987</v>
      </c>
    </row>
    <row r="81" spans="1:15" ht="58" x14ac:dyDescent="0.35">
      <c r="A81" s="14">
        <v>43004</v>
      </c>
      <c r="B81" t="s">
        <v>65</v>
      </c>
      <c r="C81" s="61" t="s">
        <v>140</v>
      </c>
      <c r="F81" s="30">
        <v>800</v>
      </c>
      <c r="G81" s="51"/>
      <c r="H81" s="59"/>
      <c r="O81" s="15">
        <f t="shared" si="2"/>
        <v>75699.969999999987</v>
      </c>
    </row>
    <row r="82" spans="1:15" x14ac:dyDescent="0.35">
      <c r="A82" s="14">
        <v>43005</v>
      </c>
      <c r="B82" t="s">
        <v>66</v>
      </c>
      <c r="C82" s="64" t="s">
        <v>101</v>
      </c>
      <c r="G82" s="51">
        <v>250</v>
      </c>
      <c r="H82" s="60"/>
      <c r="O82" s="15">
        <f t="shared" si="2"/>
        <v>75949.969999999987</v>
      </c>
    </row>
    <row r="83" spans="1:15" x14ac:dyDescent="0.35">
      <c r="A83" s="14">
        <v>43007</v>
      </c>
      <c r="B83" t="s">
        <v>29</v>
      </c>
      <c r="J83" s="30">
        <v>12.27</v>
      </c>
      <c r="O83" s="15">
        <f t="shared" si="2"/>
        <v>75937.699999999983</v>
      </c>
    </row>
    <row r="84" spans="1:15" x14ac:dyDescent="0.35">
      <c r="A84" s="14">
        <v>43006</v>
      </c>
      <c r="B84" t="s">
        <v>67</v>
      </c>
      <c r="F84" s="30">
        <v>590</v>
      </c>
      <c r="O84" s="15">
        <f t="shared" si="2"/>
        <v>76527.699999999983</v>
      </c>
    </row>
    <row r="85" spans="1:15" x14ac:dyDescent="0.35">
      <c r="A85" s="14">
        <v>43007</v>
      </c>
      <c r="B85" t="s">
        <v>68</v>
      </c>
      <c r="M85" s="51">
        <v>4000</v>
      </c>
      <c r="N85" t="s">
        <v>152</v>
      </c>
      <c r="O85" s="15">
        <f t="shared" si="2"/>
        <v>72527.699999999983</v>
      </c>
    </row>
    <row r="86" spans="1:15" x14ac:dyDescent="0.35">
      <c r="A86" s="14">
        <v>43011</v>
      </c>
      <c r="B86" t="s">
        <v>29</v>
      </c>
      <c r="J86" s="30">
        <v>12.24</v>
      </c>
      <c r="O86" s="15">
        <f t="shared" si="2"/>
        <v>72515.459999999977</v>
      </c>
    </row>
    <row r="87" spans="1:15" x14ac:dyDescent="0.35">
      <c r="A87" s="14">
        <v>43011</v>
      </c>
      <c r="B87" t="s">
        <v>69</v>
      </c>
      <c r="J87" s="30">
        <v>23.98</v>
      </c>
      <c r="O87" s="15">
        <f t="shared" si="2"/>
        <v>72491.479999999981</v>
      </c>
    </row>
    <row r="88" spans="1:15" ht="29" x14ac:dyDescent="0.35">
      <c r="A88" s="14">
        <v>43010</v>
      </c>
      <c r="B88" t="s">
        <v>70</v>
      </c>
      <c r="C88" s="64" t="s">
        <v>108</v>
      </c>
      <c r="G88" s="51">
        <v>4995</v>
      </c>
      <c r="H88" s="59" t="s">
        <v>135</v>
      </c>
      <c r="O88" s="15">
        <f t="shared" si="2"/>
        <v>77486.479999999981</v>
      </c>
    </row>
    <row r="89" spans="1:15" x14ac:dyDescent="0.35">
      <c r="A89" s="14">
        <v>43012</v>
      </c>
      <c r="B89" t="s">
        <v>71</v>
      </c>
      <c r="F89" s="30">
        <v>600</v>
      </c>
      <c r="O89" s="15">
        <f t="shared" si="2"/>
        <v>78086.479999999981</v>
      </c>
    </row>
    <row r="90" spans="1:15" x14ac:dyDescent="0.35">
      <c r="A90" s="14">
        <v>43019</v>
      </c>
      <c r="B90" t="s">
        <v>29</v>
      </c>
      <c r="J90" s="30">
        <v>12.16</v>
      </c>
      <c r="O90" s="15">
        <f t="shared" si="2"/>
        <v>78074.319999999978</v>
      </c>
    </row>
    <row r="91" spans="1:15" x14ac:dyDescent="0.35">
      <c r="A91" s="14">
        <v>43019</v>
      </c>
      <c r="B91" t="s">
        <v>74</v>
      </c>
      <c r="F91" s="30">
        <v>575</v>
      </c>
      <c r="O91" s="15">
        <f t="shared" si="2"/>
        <v>78649.319999999978</v>
      </c>
    </row>
    <row r="92" spans="1:15" x14ac:dyDescent="0.35">
      <c r="A92" s="14">
        <v>43020</v>
      </c>
      <c r="B92" t="s">
        <v>29</v>
      </c>
      <c r="J92" s="30">
        <v>12.17</v>
      </c>
      <c r="O92" s="15">
        <f t="shared" si="2"/>
        <v>78637.14999999998</v>
      </c>
    </row>
    <row r="93" spans="1:15" ht="29" x14ac:dyDescent="0.35">
      <c r="A93" s="14">
        <v>43019</v>
      </c>
      <c r="B93" t="s">
        <v>72</v>
      </c>
      <c r="C93" s="61" t="s">
        <v>107</v>
      </c>
      <c r="F93" s="30">
        <v>1200</v>
      </c>
      <c r="O93" s="15">
        <f t="shared" si="2"/>
        <v>79837.14999999998</v>
      </c>
    </row>
    <row r="94" spans="1:15" ht="43.5" x14ac:dyDescent="0.35">
      <c r="A94" s="14">
        <v>43032</v>
      </c>
      <c r="B94" t="s">
        <v>58</v>
      </c>
      <c r="G94" s="51">
        <v>500</v>
      </c>
      <c r="H94" s="61" t="s">
        <v>136</v>
      </c>
      <c r="O94" s="15">
        <f t="shared" si="2"/>
        <v>80337.14999999998</v>
      </c>
    </row>
    <row r="95" spans="1:15" x14ac:dyDescent="0.35">
      <c r="A95" s="14">
        <v>43035</v>
      </c>
      <c r="B95" t="s">
        <v>29</v>
      </c>
      <c r="G95" s="51"/>
      <c r="H95" s="60"/>
      <c r="J95" s="30">
        <v>11.98</v>
      </c>
      <c r="O95" s="15">
        <f t="shared" si="2"/>
        <v>80325.169999999984</v>
      </c>
    </row>
    <row r="96" spans="1:15" ht="43.5" x14ac:dyDescent="0.35">
      <c r="A96" s="14">
        <v>43035</v>
      </c>
      <c r="B96" t="s">
        <v>73</v>
      </c>
      <c r="G96" s="51">
        <v>500</v>
      </c>
      <c r="H96" s="59" t="s">
        <v>136</v>
      </c>
      <c r="O96" s="15">
        <f t="shared" si="2"/>
        <v>80825.169999999984</v>
      </c>
    </row>
    <row r="97" spans="1:15" x14ac:dyDescent="0.35">
      <c r="A97" s="14">
        <v>43040</v>
      </c>
      <c r="B97" t="s">
        <v>75</v>
      </c>
      <c r="J97" s="30">
        <v>23.98</v>
      </c>
      <c r="O97" s="15">
        <f t="shared" si="2"/>
        <v>80801.189999999988</v>
      </c>
    </row>
    <row r="98" spans="1:15" ht="43.5" x14ac:dyDescent="0.35">
      <c r="A98" s="14">
        <v>43041</v>
      </c>
      <c r="B98" t="s">
        <v>76</v>
      </c>
      <c r="G98" s="51">
        <v>43190</v>
      </c>
      <c r="H98" s="59" t="s">
        <v>149</v>
      </c>
      <c r="O98" s="15">
        <f t="shared" si="2"/>
        <v>123991.18999999999</v>
      </c>
    </row>
    <row r="99" spans="1:15" ht="43.5" x14ac:dyDescent="0.35">
      <c r="A99" s="14">
        <v>43054</v>
      </c>
      <c r="B99" t="s">
        <v>77</v>
      </c>
      <c r="C99" s="66" t="s">
        <v>142</v>
      </c>
      <c r="F99" s="30">
        <v>397.2</v>
      </c>
      <c r="G99" s="51"/>
      <c r="O99" s="15">
        <f t="shared" si="2"/>
        <v>124388.38999999998</v>
      </c>
    </row>
    <row r="100" spans="1:15" x14ac:dyDescent="0.35">
      <c r="A100" s="14">
        <v>43055</v>
      </c>
      <c r="B100" t="s">
        <v>29</v>
      </c>
      <c r="G100" s="51"/>
      <c r="H100" s="60"/>
      <c r="J100" s="30">
        <v>11.85</v>
      </c>
      <c r="O100" s="15">
        <f t="shared" si="2"/>
        <v>124376.53999999998</v>
      </c>
    </row>
    <row r="101" spans="1:15" x14ac:dyDescent="0.35">
      <c r="A101" s="14">
        <v>43055</v>
      </c>
      <c r="B101" t="s">
        <v>78</v>
      </c>
      <c r="F101" s="30">
        <v>570</v>
      </c>
      <c r="O101" s="15">
        <f t="shared" si="2"/>
        <v>124946.53999999998</v>
      </c>
    </row>
    <row r="102" spans="1:15" x14ac:dyDescent="0.35">
      <c r="A102" s="14">
        <v>43056</v>
      </c>
      <c r="B102" t="s">
        <v>29</v>
      </c>
      <c r="J102" s="30">
        <v>10.28</v>
      </c>
      <c r="O102" s="15">
        <f t="shared" si="2"/>
        <v>124936.25999999998</v>
      </c>
    </row>
    <row r="103" spans="1:15" ht="29" x14ac:dyDescent="0.35">
      <c r="A103" s="14">
        <v>43056</v>
      </c>
      <c r="B103" t="s">
        <v>47</v>
      </c>
      <c r="G103" s="51">
        <v>5958.52</v>
      </c>
      <c r="H103" s="59" t="s">
        <v>137</v>
      </c>
      <c r="O103" s="15">
        <f t="shared" si="2"/>
        <v>130894.77999999998</v>
      </c>
    </row>
    <row r="104" spans="1:15" x14ac:dyDescent="0.35">
      <c r="A104" s="14">
        <v>43063</v>
      </c>
      <c r="B104" t="s">
        <v>56</v>
      </c>
      <c r="K104" s="51"/>
      <c r="L104" s="51">
        <v>982.97</v>
      </c>
      <c r="M104" s="51"/>
      <c r="N104" s="50" t="s">
        <v>146</v>
      </c>
      <c r="O104" s="15">
        <f t="shared" si="2"/>
        <v>129911.80999999998</v>
      </c>
    </row>
    <row r="105" spans="1:15" x14ac:dyDescent="0.35">
      <c r="A105" s="14">
        <v>43063</v>
      </c>
      <c r="B105" t="s">
        <v>68</v>
      </c>
      <c r="M105" s="51">
        <v>3519.53</v>
      </c>
      <c r="N105" s="50" t="s">
        <v>153</v>
      </c>
      <c r="O105" s="15">
        <f t="shared" si="2"/>
        <v>126392.27999999998</v>
      </c>
    </row>
    <row r="106" spans="1:15" x14ac:dyDescent="0.35">
      <c r="A106" s="14">
        <v>43069</v>
      </c>
      <c r="B106" t="s">
        <v>29</v>
      </c>
      <c r="J106" s="30">
        <v>11.83</v>
      </c>
      <c r="O106" s="15">
        <f t="shared" si="2"/>
        <v>126380.44999999998</v>
      </c>
    </row>
    <row r="107" spans="1:15" x14ac:dyDescent="0.35">
      <c r="A107" s="14">
        <v>43068</v>
      </c>
      <c r="B107" t="s">
        <v>79</v>
      </c>
      <c r="F107" s="30">
        <v>600</v>
      </c>
      <c r="O107" s="15">
        <f t="shared" si="2"/>
        <v>126980.44999999998</v>
      </c>
    </row>
    <row r="108" spans="1:15" ht="29" x14ac:dyDescent="0.35">
      <c r="A108" s="14">
        <v>43073</v>
      </c>
      <c r="B108" t="s">
        <v>80</v>
      </c>
      <c r="M108" s="51">
        <v>20000</v>
      </c>
      <c r="N108" s="70" t="s">
        <v>150</v>
      </c>
      <c r="O108" s="15">
        <f t="shared" ref="O108:O154" si="3">O107+F108+G108-J108-K108-L108-M108</f>
        <v>106980.44999999998</v>
      </c>
    </row>
    <row r="109" spans="1:15" x14ac:dyDescent="0.35">
      <c r="A109" s="14">
        <v>43074</v>
      </c>
      <c r="B109" t="s">
        <v>29</v>
      </c>
      <c r="J109" s="30">
        <v>11.86</v>
      </c>
      <c r="O109" s="15">
        <f t="shared" si="3"/>
        <v>106968.58999999998</v>
      </c>
    </row>
    <row r="110" spans="1:15" ht="58" x14ac:dyDescent="0.35">
      <c r="A110" s="14">
        <v>43073</v>
      </c>
      <c r="B110" t="s">
        <v>81</v>
      </c>
      <c r="C110" s="61" t="s">
        <v>143</v>
      </c>
      <c r="F110" s="30">
        <v>1190</v>
      </c>
      <c r="G110" s="51"/>
      <c r="H110" s="59"/>
      <c r="O110" s="15">
        <f t="shared" si="3"/>
        <v>108158.58999999998</v>
      </c>
    </row>
    <row r="111" spans="1:15" x14ac:dyDescent="0.35">
      <c r="A111" s="14">
        <v>43081</v>
      </c>
      <c r="B111" t="s">
        <v>29</v>
      </c>
      <c r="G111" s="51"/>
      <c r="H111" s="60"/>
      <c r="J111" s="30">
        <v>11.77</v>
      </c>
      <c r="O111" s="15">
        <f t="shared" si="3"/>
        <v>108146.81999999998</v>
      </c>
    </row>
    <row r="112" spans="1:15" x14ac:dyDescent="0.35">
      <c r="A112" s="14">
        <v>43081</v>
      </c>
      <c r="B112" t="s">
        <v>31</v>
      </c>
      <c r="F112" s="30">
        <v>600</v>
      </c>
      <c r="G112" s="51"/>
      <c r="H112" s="60"/>
      <c r="O112" s="15">
        <f t="shared" si="3"/>
        <v>108746.81999999998</v>
      </c>
    </row>
    <row r="113" spans="1:15" x14ac:dyDescent="0.35">
      <c r="A113" s="14">
        <v>43087</v>
      </c>
      <c r="B113" t="s">
        <v>29</v>
      </c>
      <c r="G113" s="51"/>
      <c r="H113" s="60"/>
      <c r="J113" s="30">
        <v>11.95</v>
      </c>
      <c r="O113" s="15">
        <f t="shared" si="3"/>
        <v>108734.86999999998</v>
      </c>
    </row>
    <row r="114" spans="1:15" ht="29" x14ac:dyDescent="0.35">
      <c r="A114" s="14">
        <v>43087</v>
      </c>
      <c r="B114" t="s">
        <v>82</v>
      </c>
      <c r="C114" s="66" t="s">
        <v>151</v>
      </c>
      <c r="F114" s="30">
        <v>1190</v>
      </c>
      <c r="G114" s="51"/>
      <c r="O114" s="15">
        <f t="shared" si="3"/>
        <v>109924.86999999998</v>
      </c>
    </row>
    <row r="115" spans="1:15" x14ac:dyDescent="0.35">
      <c r="A115" s="14">
        <v>43109</v>
      </c>
      <c r="B115" t="s">
        <v>29</v>
      </c>
      <c r="J115" s="30">
        <v>12.25</v>
      </c>
      <c r="O115" s="15">
        <f t="shared" si="3"/>
        <v>109912.61999999998</v>
      </c>
    </row>
    <row r="116" spans="1:15" ht="29" x14ac:dyDescent="0.35">
      <c r="A116" s="14">
        <v>43109</v>
      </c>
      <c r="B116" t="s">
        <v>63</v>
      </c>
      <c r="C116" s="61" t="s">
        <v>107</v>
      </c>
      <c r="F116" s="30">
        <v>1138.02</v>
      </c>
      <c r="O116" s="15">
        <f t="shared" si="3"/>
        <v>111050.63999999998</v>
      </c>
    </row>
    <row r="117" spans="1:15" x14ac:dyDescent="0.35">
      <c r="A117" s="14">
        <v>43147</v>
      </c>
      <c r="B117" t="s">
        <v>56</v>
      </c>
      <c r="L117" s="51">
        <v>982.94</v>
      </c>
      <c r="N117" s="50" t="s">
        <v>145</v>
      </c>
      <c r="O117" s="15">
        <f t="shared" si="3"/>
        <v>110067.69999999998</v>
      </c>
    </row>
    <row r="118" spans="1:15" x14ac:dyDescent="0.35">
      <c r="A118" s="14">
        <v>43147</v>
      </c>
      <c r="B118" t="s">
        <v>68</v>
      </c>
      <c r="M118" s="51">
        <v>3864.22</v>
      </c>
      <c r="N118" s="50" t="s">
        <v>153</v>
      </c>
      <c r="O118" s="15">
        <f t="shared" si="3"/>
        <v>106203.47999999998</v>
      </c>
    </row>
    <row r="119" spans="1:15" x14ac:dyDescent="0.35">
      <c r="A119" s="14">
        <v>43154</v>
      </c>
      <c r="B119" t="s">
        <v>56</v>
      </c>
      <c r="L119" s="51">
        <v>451.35</v>
      </c>
      <c r="M119" s="51"/>
      <c r="N119" s="50" t="s">
        <v>144</v>
      </c>
      <c r="O119" s="15">
        <f t="shared" si="3"/>
        <v>105752.12999999998</v>
      </c>
    </row>
    <row r="120" spans="1:15" x14ac:dyDescent="0.35">
      <c r="A120" s="14">
        <v>43154</v>
      </c>
      <c r="B120" t="s">
        <v>83</v>
      </c>
      <c r="M120" s="51">
        <v>4500</v>
      </c>
      <c r="N120" s="50" t="s">
        <v>311</v>
      </c>
      <c r="O120" s="15">
        <f t="shared" si="3"/>
        <v>101252.12999999998</v>
      </c>
    </row>
    <row r="121" spans="1:15" x14ac:dyDescent="0.35">
      <c r="A121" s="14">
        <v>43173</v>
      </c>
      <c r="B121" t="s">
        <v>29</v>
      </c>
      <c r="J121" s="30">
        <v>12.26</v>
      </c>
      <c r="O121" s="15">
        <f t="shared" si="3"/>
        <v>101239.86999999998</v>
      </c>
    </row>
    <row r="122" spans="1:15" ht="29" x14ac:dyDescent="0.35">
      <c r="A122" s="14">
        <v>43172</v>
      </c>
      <c r="B122" t="s">
        <v>84</v>
      </c>
      <c r="C122" s="61" t="s">
        <v>107</v>
      </c>
      <c r="F122" s="30">
        <v>1180</v>
      </c>
      <c r="O122" s="15">
        <f t="shared" si="3"/>
        <v>102419.86999999998</v>
      </c>
    </row>
    <row r="123" spans="1:15" x14ac:dyDescent="0.35">
      <c r="A123" s="14">
        <v>43175</v>
      </c>
      <c r="B123" t="s">
        <v>29</v>
      </c>
      <c r="J123" s="30">
        <v>12.16</v>
      </c>
      <c r="O123" s="15">
        <f t="shared" si="3"/>
        <v>102407.70999999998</v>
      </c>
    </row>
    <row r="124" spans="1:15" ht="72.5" x14ac:dyDescent="0.35">
      <c r="A124" s="14">
        <v>43174</v>
      </c>
      <c r="B124" t="s">
        <v>85</v>
      </c>
      <c r="C124" s="66" t="s">
        <v>139</v>
      </c>
      <c r="F124" s="30">
        <v>98</v>
      </c>
      <c r="G124" s="51"/>
      <c r="O124" s="15">
        <f t="shared" si="3"/>
        <v>102505.70999999998</v>
      </c>
    </row>
    <row r="125" spans="1:15" x14ac:dyDescent="0.35">
      <c r="A125" t="s">
        <v>86</v>
      </c>
      <c r="O125" s="15">
        <f t="shared" si="3"/>
        <v>102505.70999999998</v>
      </c>
    </row>
    <row r="126" spans="1:15" x14ac:dyDescent="0.35">
      <c r="A126" s="14">
        <v>43228</v>
      </c>
      <c r="B126" t="s">
        <v>56</v>
      </c>
      <c r="L126" s="51">
        <v>1514.53</v>
      </c>
      <c r="N126" s="50" t="s">
        <v>131</v>
      </c>
      <c r="O126" s="15">
        <f t="shared" si="3"/>
        <v>100991.17999999998</v>
      </c>
    </row>
    <row r="127" spans="1:15" x14ac:dyDescent="0.35">
      <c r="A127" s="14">
        <v>43231</v>
      </c>
      <c r="B127" t="s">
        <v>29</v>
      </c>
      <c r="J127" s="30">
        <v>11.75</v>
      </c>
      <c r="O127" s="15">
        <f t="shared" si="3"/>
        <v>100979.42999999998</v>
      </c>
    </row>
    <row r="128" spans="1:15" ht="29" x14ac:dyDescent="0.35">
      <c r="A128" s="14">
        <v>43231</v>
      </c>
      <c r="B128" t="s">
        <v>114</v>
      </c>
      <c r="C128" s="61" t="s">
        <v>141</v>
      </c>
      <c r="G128" s="51">
        <v>3000</v>
      </c>
      <c r="H128" s="59" t="s">
        <v>134</v>
      </c>
      <c r="O128" s="15">
        <f t="shared" si="3"/>
        <v>103979.42999999998</v>
      </c>
    </row>
    <row r="129" spans="1:15" x14ac:dyDescent="0.35">
      <c r="A129" s="14">
        <v>43244</v>
      </c>
      <c r="B129" t="s">
        <v>29</v>
      </c>
      <c r="J129" s="30">
        <v>11.78</v>
      </c>
      <c r="O129" s="15">
        <f t="shared" si="3"/>
        <v>103967.64999999998</v>
      </c>
    </row>
    <row r="130" spans="1:15" x14ac:dyDescent="0.35">
      <c r="A130" s="14">
        <v>43243</v>
      </c>
      <c r="B130" t="s">
        <v>110</v>
      </c>
      <c r="C130" s="64" t="s">
        <v>111</v>
      </c>
      <c r="F130" s="30">
        <v>585</v>
      </c>
      <c r="O130" s="15">
        <f t="shared" si="3"/>
        <v>104552.64999999998</v>
      </c>
    </row>
    <row r="131" spans="1:15" x14ac:dyDescent="0.35">
      <c r="A131" s="14">
        <v>43244</v>
      </c>
      <c r="B131" t="s">
        <v>112</v>
      </c>
      <c r="C131" s="64" t="s">
        <v>113</v>
      </c>
      <c r="F131" s="30">
        <v>590</v>
      </c>
      <c r="O131" s="15">
        <f t="shared" si="3"/>
        <v>105142.64999999998</v>
      </c>
    </row>
    <row r="132" spans="1:15" x14ac:dyDescent="0.35">
      <c r="A132" s="14">
        <v>43249</v>
      </c>
      <c r="B132" t="s">
        <v>29</v>
      </c>
      <c r="J132" s="30">
        <v>11.76</v>
      </c>
      <c r="O132" s="15">
        <f t="shared" si="3"/>
        <v>105130.88999999998</v>
      </c>
    </row>
    <row r="133" spans="1:15" x14ac:dyDescent="0.35">
      <c r="A133" s="14">
        <v>43249</v>
      </c>
      <c r="B133" t="s">
        <v>109</v>
      </c>
      <c r="C133" s="64" t="s">
        <v>129</v>
      </c>
      <c r="F133" s="30">
        <v>590</v>
      </c>
      <c r="O133" s="15">
        <f t="shared" si="3"/>
        <v>105720.88999999998</v>
      </c>
    </row>
    <row r="134" spans="1:15" x14ac:dyDescent="0.35">
      <c r="A134" s="14">
        <v>43251</v>
      </c>
      <c r="B134" t="s">
        <v>29</v>
      </c>
      <c r="J134" s="30">
        <v>11.8</v>
      </c>
      <c r="O134" s="15">
        <f t="shared" si="3"/>
        <v>105709.08999999998</v>
      </c>
    </row>
    <row r="135" spans="1:15" ht="29" x14ac:dyDescent="0.35">
      <c r="A135" s="14">
        <v>43251</v>
      </c>
      <c r="B135" t="s">
        <v>70</v>
      </c>
      <c r="C135" s="64" t="s">
        <v>130</v>
      </c>
      <c r="G135" s="51">
        <v>408.83</v>
      </c>
      <c r="H135" s="59" t="s">
        <v>138</v>
      </c>
      <c r="O135" s="15">
        <f t="shared" si="3"/>
        <v>106117.91999999998</v>
      </c>
    </row>
    <row r="136" spans="1:15" x14ac:dyDescent="0.35">
      <c r="A136" t="s">
        <v>124</v>
      </c>
      <c r="O136" s="15">
        <f t="shared" si="3"/>
        <v>106117.91999999998</v>
      </c>
    </row>
    <row r="137" spans="1:15" ht="15" thickBot="1" x14ac:dyDescent="0.4">
      <c r="A137" s="72">
        <v>43280</v>
      </c>
      <c r="B137" s="73" t="s">
        <v>125</v>
      </c>
      <c r="C137" s="74"/>
      <c r="D137" s="73"/>
      <c r="E137" s="73"/>
      <c r="F137" s="75"/>
      <c r="G137" s="75"/>
      <c r="H137" s="76"/>
      <c r="I137" s="75"/>
      <c r="J137" s="75"/>
      <c r="K137" s="75"/>
      <c r="L137" s="75"/>
      <c r="M137" s="75"/>
      <c r="N137" s="73"/>
      <c r="O137" s="77">
        <f>O136+F137+G137-J137-K137-L137-M137</f>
        <v>106117.91999999998</v>
      </c>
    </row>
    <row r="138" spans="1:15" ht="15.5" thickTop="1" thickBot="1" x14ac:dyDescent="0.4">
      <c r="A138" s="110">
        <v>43280</v>
      </c>
      <c r="B138" s="111" t="s">
        <v>280</v>
      </c>
      <c r="C138" s="112"/>
      <c r="D138" s="113"/>
      <c r="E138" s="113"/>
      <c r="F138" s="114"/>
      <c r="G138" s="114"/>
      <c r="H138" s="115"/>
      <c r="I138" s="114"/>
      <c r="J138" s="114"/>
      <c r="K138" s="114"/>
      <c r="L138" s="114"/>
      <c r="M138" s="114"/>
      <c r="N138" s="113"/>
      <c r="O138" s="77">
        <f t="shared" ref="O138:O139" si="4">O137+F138+G138-J138-K138-L138-M138</f>
        <v>106117.91999999998</v>
      </c>
    </row>
    <row r="139" spans="1:15" ht="15.5" thickTop="1" thickBot="1" x14ac:dyDescent="0.4">
      <c r="A139" s="14">
        <v>43291</v>
      </c>
      <c r="B139" s="71" t="s">
        <v>56</v>
      </c>
      <c r="L139" s="30">
        <v>983.44</v>
      </c>
      <c r="N139" t="s">
        <v>127</v>
      </c>
      <c r="O139" s="77">
        <f t="shared" si="4"/>
        <v>105134.47999999998</v>
      </c>
    </row>
    <row r="140" spans="1:15" ht="44" thickTop="1" x14ac:dyDescent="0.35">
      <c r="A140" s="14">
        <v>43291</v>
      </c>
      <c r="B140" s="71" t="s">
        <v>157</v>
      </c>
      <c r="M140" s="30">
        <v>2300</v>
      </c>
      <c r="N140" s="16" t="s">
        <v>128</v>
      </c>
      <c r="O140" s="15">
        <f t="shared" si="3"/>
        <v>102834.47999999998</v>
      </c>
    </row>
    <row r="141" spans="1:15" ht="29" x14ac:dyDescent="0.35">
      <c r="A141" s="14">
        <v>43305</v>
      </c>
      <c r="B141" s="71" t="s">
        <v>80</v>
      </c>
      <c r="M141" s="30">
        <v>2365.5500000000002</v>
      </c>
      <c r="N141" s="16" t="s">
        <v>312</v>
      </c>
      <c r="O141" s="15">
        <f t="shared" si="3"/>
        <v>100468.92999999998</v>
      </c>
    </row>
    <row r="142" spans="1:15" x14ac:dyDescent="0.35">
      <c r="A142" s="14">
        <v>43307</v>
      </c>
      <c r="B142" s="71" t="s">
        <v>158</v>
      </c>
      <c r="J142" s="30">
        <v>11.59</v>
      </c>
      <c r="O142" s="15">
        <f t="shared" si="3"/>
        <v>100457.33999999998</v>
      </c>
    </row>
    <row r="143" spans="1:15" x14ac:dyDescent="0.35">
      <c r="A143" s="14">
        <v>43307</v>
      </c>
      <c r="B143" s="71" t="s">
        <v>161</v>
      </c>
      <c r="C143" s="64" t="s">
        <v>160</v>
      </c>
      <c r="F143" s="30">
        <v>600</v>
      </c>
      <c r="O143" s="15">
        <f t="shared" si="3"/>
        <v>101057.33999999998</v>
      </c>
    </row>
    <row r="144" spans="1:15" x14ac:dyDescent="0.35">
      <c r="A144" s="14">
        <v>43308</v>
      </c>
      <c r="B144" s="71" t="s">
        <v>158</v>
      </c>
      <c r="J144" s="30">
        <v>11.5</v>
      </c>
      <c r="O144" s="15">
        <f t="shared" si="3"/>
        <v>101045.83999999998</v>
      </c>
    </row>
    <row r="145" spans="1:15" x14ac:dyDescent="0.35">
      <c r="A145" s="14">
        <v>43308</v>
      </c>
      <c r="B145" s="71" t="s">
        <v>44</v>
      </c>
      <c r="C145" s="64" t="s">
        <v>160</v>
      </c>
      <c r="F145" s="30">
        <v>600</v>
      </c>
      <c r="O145" s="15">
        <f t="shared" si="3"/>
        <v>101645.83999999998</v>
      </c>
    </row>
    <row r="146" spans="1:15" x14ac:dyDescent="0.35">
      <c r="A146" s="14">
        <v>43311</v>
      </c>
      <c r="B146" s="71" t="s">
        <v>65</v>
      </c>
      <c r="C146" s="64" t="s">
        <v>159</v>
      </c>
      <c r="F146" s="30">
        <v>600</v>
      </c>
      <c r="O146" s="15">
        <f t="shared" si="3"/>
        <v>102245.83999999998</v>
      </c>
    </row>
    <row r="147" spans="1:15" x14ac:dyDescent="0.35">
      <c r="A147" s="14">
        <v>43313</v>
      </c>
      <c r="B147" s="71" t="s">
        <v>79</v>
      </c>
      <c r="C147" s="64" t="s">
        <v>169</v>
      </c>
      <c r="F147" s="30">
        <v>600</v>
      </c>
      <c r="O147" s="15">
        <f t="shared" si="3"/>
        <v>102845.83999999998</v>
      </c>
    </row>
    <row r="148" spans="1:15" x14ac:dyDescent="0.35">
      <c r="A148" s="14">
        <v>43314</v>
      </c>
      <c r="B148" s="71" t="s">
        <v>158</v>
      </c>
      <c r="J148" s="30">
        <v>11.53</v>
      </c>
      <c r="O148" s="15">
        <f t="shared" si="3"/>
        <v>102834.30999999998</v>
      </c>
    </row>
    <row r="149" spans="1:15" x14ac:dyDescent="0.35">
      <c r="A149" s="14">
        <v>43314</v>
      </c>
      <c r="B149" s="71" t="s">
        <v>45</v>
      </c>
      <c r="C149" s="64" t="s">
        <v>168</v>
      </c>
      <c r="F149" s="30">
        <v>581</v>
      </c>
      <c r="O149" s="15">
        <f t="shared" si="3"/>
        <v>103415.30999999998</v>
      </c>
    </row>
    <row r="150" spans="1:15" x14ac:dyDescent="0.35">
      <c r="A150" s="14">
        <v>43314</v>
      </c>
      <c r="B150" s="71" t="s">
        <v>167</v>
      </c>
      <c r="C150" s="64" t="s">
        <v>160</v>
      </c>
      <c r="F150" s="30">
        <v>590</v>
      </c>
      <c r="O150" s="15">
        <f t="shared" si="3"/>
        <v>104005.30999999998</v>
      </c>
    </row>
    <row r="151" spans="1:15" x14ac:dyDescent="0.35">
      <c r="A151" s="14">
        <v>43315</v>
      </c>
      <c r="B151" s="71" t="s">
        <v>162</v>
      </c>
      <c r="C151" s="64" t="s">
        <v>160</v>
      </c>
      <c r="F151" s="30">
        <v>600</v>
      </c>
      <c r="O151" s="15">
        <f t="shared" si="3"/>
        <v>104605.30999999998</v>
      </c>
    </row>
    <row r="152" spans="1:15" x14ac:dyDescent="0.35">
      <c r="A152" s="14">
        <v>43318</v>
      </c>
      <c r="B152" s="71" t="s">
        <v>163</v>
      </c>
      <c r="C152" s="64" t="s">
        <v>160</v>
      </c>
      <c r="F152" s="30">
        <v>590</v>
      </c>
      <c r="O152" s="15">
        <f t="shared" si="3"/>
        <v>105195.30999999998</v>
      </c>
    </row>
    <row r="153" spans="1:15" x14ac:dyDescent="0.35">
      <c r="A153" s="14">
        <v>43319</v>
      </c>
      <c r="B153" s="71" t="s">
        <v>71</v>
      </c>
      <c r="C153" s="64" t="s">
        <v>166</v>
      </c>
      <c r="F153" s="30">
        <v>600</v>
      </c>
      <c r="O153" s="15">
        <f t="shared" si="3"/>
        <v>105795.30999999998</v>
      </c>
    </row>
    <row r="154" spans="1:15" x14ac:dyDescent="0.35">
      <c r="A154" s="14">
        <v>43319</v>
      </c>
      <c r="B154" s="71" t="s">
        <v>158</v>
      </c>
      <c r="J154" s="30">
        <v>11.52</v>
      </c>
      <c r="O154" s="15">
        <f t="shared" si="3"/>
        <v>105783.78999999998</v>
      </c>
    </row>
    <row r="155" spans="1:15" x14ac:dyDescent="0.35">
      <c r="A155" s="14">
        <v>43319</v>
      </c>
      <c r="B155" s="71" t="s">
        <v>92</v>
      </c>
      <c r="C155" s="64" t="s">
        <v>165</v>
      </c>
      <c r="F155" s="30">
        <v>590</v>
      </c>
      <c r="O155" s="15">
        <f t="shared" ref="O155:O235" si="5">O154+F155+G155-J155-K155-L155-M155</f>
        <v>106373.78999999998</v>
      </c>
    </row>
    <row r="156" spans="1:15" x14ac:dyDescent="0.35">
      <c r="A156" s="14">
        <v>43320</v>
      </c>
      <c r="B156" s="71" t="s">
        <v>158</v>
      </c>
      <c r="J156" s="30">
        <v>11.57</v>
      </c>
      <c r="O156" s="15">
        <f t="shared" si="5"/>
        <v>106362.21999999997</v>
      </c>
    </row>
    <row r="157" spans="1:15" x14ac:dyDescent="0.35">
      <c r="A157" s="14">
        <v>43320</v>
      </c>
      <c r="B157" s="71" t="s">
        <v>158</v>
      </c>
      <c r="J157" s="30">
        <v>11.57</v>
      </c>
      <c r="O157" s="15">
        <f t="shared" si="5"/>
        <v>106350.64999999997</v>
      </c>
    </row>
    <row r="158" spans="1:15" x14ac:dyDescent="0.35">
      <c r="A158" s="14">
        <v>43320</v>
      </c>
      <c r="B158" s="71" t="s">
        <v>57</v>
      </c>
      <c r="C158" s="64" t="s">
        <v>164</v>
      </c>
      <c r="F158" s="30">
        <v>575</v>
      </c>
      <c r="O158" s="15">
        <f t="shared" si="5"/>
        <v>106925.64999999997</v>
      </c>
    </row>
    <row r="159" spans="1:15" x14ac:dyDescent="0.35">
      <c r="A159" s="14">
        <v>43322</v>
      </c>
      <c r="B159" s="71" t="s">
        <v>59</v>
      </c>
      <c r="C159" s="64" t="s">
        <v>174</v>
      </c>
      <c r="F159" s="30">
        <v>600</v>
      </c>
      <c r="O159" s="15">
        <f t="shared" si="5"/>
        <v>107525.64999999997</v>
      </c>
    </row>
    <row r="160" spans="1:15" x14ac:dyDescent="0.35">
      <c r="A160" s="14">
        <v>43322</v>
      </c>
      <c r="B160" s="71" t="s">
        <v>158</v>
      </c>
      <c r="J160" s="30">
        <v>11.51</v>
      </c>
      <c r="O160" s="15">
        <f t="shared" si="5"/>
        <v>107514.13999999997</v>
      </c>
    </row>
    <row r="161" spans="1:15" x14ac:dyDescent="0.35">
      <c r="A161" s="14">
        <v>43325</v>
      </c>
      <c r="B161" s="71" t="s">
        <v>98</v>
      </c>
      <c r="C161" s="64" t="s">
        <v>175</v>
      </c>
      <c r="F161" s="30">
        <v>570</v>
      </c>
      <c r="O161" s="15">
        <f t="shared" si="5"/>
        <v>108084.13999999997</v>
      </c>
    </row>
    <row r="162" spans="1:15" x14ac:dyDescent="0.35">
      <c r="A162" s="14">
        <v>43325</v>
      </c>
      <c r="B162" s="71" t="s">
        <v>158</v>
      </c>
      <c r="J162" s="30">
        <v>11.37</v>
      </c>
      <c r="O162" s="15">
        <f t="shared" si="5"/>
        <v>108072.76999999997</v>
      </c>
    </row>
    <row r="163" spans="1:15" x14ac:dyDescent="0.35">
      <c r="A163" s="14">
        <v>43326</v>
      </c>
      <c r="B163" s="71" t="s">
        <v>93</v>
      </c>
      <c r="C163" s="64" t="s">
        <v>178</v>
      </c>
      <c r="F163" s="30">
        <v>600</v>
      </c>
      <c r="O163" s="15">
        <f t="shared" si="5"/>
        <v>108672.76999999997</v>
      </c>
    </row>
    <row r="164" spans="1:15" x14ac:dyDescent="0.35">
      <c r="A164" s="14">
        <v>43326</v>
      </c>
      <c r="B164" s="71" t="s">
        <v>177</v>
      </c>
      <c r="C164" s="64" t="s">
        <v>176</v>
      </c>
      <c r="F164" s="30">
        <v>600</v>
      </c>
      <c r="O164" s="15">
        <f t="shared" si="5"/>
        <v>109272.76999999997</v>
      </c>
    </row>
    <row r="165" spans="1:15" x14ac:dyDescent="0.35">
      <c r="A165" s="14">
        <v>43326</v>
      </c>
      <c r="B165" s="71" t="s">
        <v>158</v>
      </c>
      <c r="J165" s="30">
        <v>9.8000000000000007</v>
      </c>
      <c r="O165" s="15">
        <f t="shared" si="5"/>
        <v>109262.96999999997</v>
      </c>
    </row>
    <row r="166" spans="1:15" x14ac:dyDescent="0.35">
      <c r="A166" s="14">
        <v>43327</v>
      </c>
      <c r="B166" s="71" t="s">
        <v>41</v>
      </c>
      <c r="C166" s="64" t="s">
        <v>179</v>
      </c>
      <c r="F166" s="30">
        <v>600</v>
      </c>
      <c r="O166" s="15">
        <f t="shared" si="5"/>
        <v>109862.96999999997</v>
      </c>
    </row>
    <row r="167" spans="1:15" x14ac:dyDescent="0.35">
      <c r="A167" s="14">
        <v>43327</v>
      </c>
      <c r="B167" s="71" t="s">
        <v>158</v>
      </c>
      <c r="J167" s="30">
        <v>11.28</v>
      </c>
      <c r="O167" s="15">
        <f t="shared" si="5"/>
        <v>109851.68999999997</v>
      </c>
    </row>
    <row r="168" spans="1:15" x14ac:dyDescent="0.35">
      <c r="A168" s="14">
        <v>43329</v>
      </c>
      <c r="B168" s="71" t="s">
        <v>112</v>
      </c>
      <c r="C168" s="64" t="s">
        <v>180</v>
      </c>
      <c r="F168" s="30">
        <v>590</v>
      </c>
      <c r="O168" s="15">
        <f t="shared" si="5"/>
        <v>110441.68999999997</v>
      </c>
    </row>
    <row r="169" spans="1:15" x14ac:dyDescent="0.35">
      <c r="A169" s="14">
        <v>43329</v>
      </c>
      <c r="B169" s="71" t="s">
        <v>158</v>
      </c>
      <c r="J169" s="30">
        <v>11.32</v>
      </c>
      <c r="O169" s="15">
        <f t="shared" si="5"/>
        <v>110430.36999999997</v>
      </c>
    </row>
    <row r="170" spans="1:15" x14ac:dyDescent="0.35">
      <c r="A170" s="14">
        <v>43332</v>
      </c>
      <c r="B170" s="71" t="s">
        <v>62</v>
      </c>
      <c r="C170" s="64" t="s">
        <v>160</v>
      </c>
      <c r="F170" s="30">
        <v>600</v>
      </c>
      <c r="O170" s="15">
        <f t="shared" si="5"/>
        <v>111030.36999999997</v>
      </c>
    </row>
    <row r="171" spans="1:15" x14ac:dyDescent="0.35">
      <c r="A171" s="14">
        <v>43332</v>
      </c>
      <c r="B171" s="71" t="s">
        <v>89</v>
      </c>
      <c r="C171" s="64" t="s">
        <v>173</v>
      </c>
      <c r="F171" s="30">
        <v>600</v>
      </c>
      <c r="O171" s="15">
        <f t="shared" si="5"/>
        <v>111630.36999999997</v>
      </c>
    </row>
    <row r="172" spans="1:15" x14ac:dyDescent="0.35">
      <c r="A172" s="14">
        <v>43333</v>
      </c>
      <c r="B172" s="71" t="s">
        <v>67</v>
      </c>
      <c r="C172" s="64" t="s">
        <v>160</v>
      </c>
      <c r="F172" s="30">
        <v>590</v>
      </c>
      <c r="O172" s="15">
        <f t="shared" si="5"/>
        <v>112220.36999999997</v>
      </c>
    </row>
    <row r="173" spans="1:15" x14ac:dyDescent="0.35">
      <c r="A173" s="14">
        <v>43334</v>
      </c>
      <c r="B173" s="71" t="s">
        <v>73</v>
      </c>
      <c r="C173" s="64" t="s">
        <v>160</v>
      </c>
      <c r="F173" s="30">
        <v>600</v>
      </c>
      <c r="O173" s="15">
        <f t="shared" si="5"/>
        <v>112820.36999999997</v>
      </c>
    </row>
    <row r="174" spans="1:15" x14ac:dyDescent="0.35">
      <c r="A174" s="14">
        <v>43334</v>
      </c>
      <c r="B174" s="71" t="s">
        <v>158</v>
      </c>
      <c r="J174" s="30">
        <v>11.46</v>
      </c>
      <c r="O174" s="15">
        <f t="shared" si="5"/>
        <v>112808.90999999996</v>
      </c>
    </row>
    <row r="175" spans="1:15" x14ac:dyDescent="0.35">
      <c r="A175" s="14">
        <v>43334</v>
      </c>
      <c r="B175" s="71" t="s">
        <v>158</v>
      </c>
      <c r="J175" s="30">
        <v>11.48</v>
      </c>
      <c r="O175" s="15">
        <f t="shared" si="5"/>
        <v>112797.42999999996</v>
      </c>
    </row>
    <row r="176" spans="1:15" x14ac:dyDescent="0.35">
      <c r="A176" s="14">
        <v>43336</v>
      </c>
      <c r="B176" s="71" t="s">
        <v>54</v>
      </c>
      <c r="C176" s="64" t="s">
        <v>171</v>
      </c>
      <c r="F176" s="30">
        <v>583.26</v>
      </c>
      <c r="O176" s="15">
        <f t="shared" si="5"/>
        <v>113380.68999999996</v>
      </c>
    </row>
    <row r="177" spans="1:15" x14ac:dyDescent="0.35">
      <c r="A177" s="14">
        <v>43336</v>
      </c>
      <c r="B177" s="71" t="s">
        <v>43</v>
      </c>
      <c r="C177" s="64" t="s">
        <v>172</v>
      </c>
      <c r="F177" s="30">
        <v>600</v>
      </c>
      <c r="O177" s="15">
        <f t="shared" si="5"/>
        <v>113980.68999999996</v>
      </c>
    </row>
    <row r="178" spans="1:15" x14ac:dyDescent="0.35">
      <c r="A178" s="14">
        <v>43336</v>
      </c>
      <c r="B178" s="71" t="s">
        <v>158</v>
      </c>
      <c r="J178" s="30">
        <v>11.29</v>
      </c>
      <c r="O178" s="15">
        <f t="shared" si="5"/>
        <v>113969.39999999997</v>
      </c>
    </row>
    <row r="179" spans="1:15" x14ac:dyDescent="0.35">
      <c r="A179" s="14">
        <v>43339</v>
      </c>
      <c r="B179" s="71" t="s">
        <v>32</v>
      </c>
      <c r="C179" s="64" t="s">
        <v>170</v>
      </c>
      <c r="F179" s="30">
        <v>600</v>
      </c>
      <c r="O179" s="15">
        <f t="shared" si="5"/>
        <v>114569.39999999997</v>
      </c>
    </row>
    <row r="180" spans="1:15" x14ac:dyDescent="0.35">
      <c r="A180" s="14">
        <v>43339</v>
      </c>
      <c r="B180" s="71" t="s">
        <v>158</v>
      </c>
      <c r="J180" s="30">
        <v>11.42</v>
      </c>
      <c r="O180" s="15">
        <f t="shared" si="5"/>
        <v>114557.97999999997</v>
      </c>
    </row>
    <row r="181" spans="1:15" x14ac:dyDescent="0.35">
      <c r="A181" s="14">
        <v>43341</v>
      </c>
      <c r="B181" s="71" t="s">
        <v>181</v>
      </c>
      <c r="C181" s="64" t="s">
        <v>182</v>
      </c>
      <c r="G181" s="30">
        <v>95.25</v>
      </c>
      <c r="O181" s="15">
        <f t="shared" si="5"/>
        <v>114653.22999999997</v>
      </c>
    </row>
    <row r="182" spans="1:15" x14ac:dyDescent="0.35">
      <c r="A182" s="14">
        <v>43355</v>
      </c>
      <c r="B182" s="71" t="s">
        <v>56</v>
      </c>
      <c r="L182" s="30">
        <v>902.7</v>
      </c>
      <c r="O182" s="15">
        <f t="shared" si="5"/>
        <v>113750.52999999997</v>
      </c>
    </row>
    <row r="183" spans="1:15" x14ac:dyDescent="0.35">
      <c r="A183" s="14">
        <v>43355</v>
      </c>
      <c r="B183" s="71" t="s">
        <v>80</v>
      </c>
      <c r="K183" s="30">
        <v>3300</v>
      </c>
      <c r="O183" s="15">
        <f>O182+F183+G183-J183-K183-L183-M183</f>
        <v>110450.52999999997</v>
      </c>
    </row>
    <row r="184" spans="1:15" x14ac:dyDescent="0.35">
      <c r="A184" s="14">
        <v>43362</v>
      </c>
      <c r="B184" s="71" t="s">
        <v>158</v>
      </c>
      <c r="J184" s="30">
        <v>11.25</v>
      </c>
      <c r="O184" s="15">
        <f t="shared" si="5"/>
        <v>110439.27999999997</v>
      </c>
    </row>
    <row r="185" spans="1:15" x14ac:dyDescent="0.35">
      <c r="A185" s="14">
        <v>43362</v>
      </c>
      <c r="B185" s="71" t="s">
        <v>88</v>
      </c>
      <c r="C185" s="64" t="s">
        <v>187</v>
      </c>
      <c r="F185" s="30">
        <v>600</v>
      </c>
      <c r="O185" s="15">
        <f t="shared" si="5"/>
        <v>111039.27999999997</v>
      </c>
    </row>
    <row r="186" spans="1:15" x14ac:dyDescent="0.35">
      <c r="A186" s="14">
        <v>43362</v>
      </c>
      <c r="B186" s="71" t="s">
        <v>55</v>
      </c>
      <c r="C186" s="64" t="s">
        <v>188</v>
      </c>
      <c r="F186" s="30">
        <v>600</v>
      </c>
      <c r="O186" s="15">
        <f t="shared" si="5"/>
        <v>111639.27999999997</v>
      </c>
    </row>
    <row r="187" spans="1:15" x14ac:dyDescent="0.35">
      <c r="A187" s="14">
        <v>43363</v>
      </c>
      <c r="B187" s="71" t="s">
        <v>158</v>
      </c>
      <c r="J187" s="30">
        <v>11.32</v>
      </c>
      <c r="O187" s="15">
        <f t="shared" si="5"/>
        <v>111627.95999999996</v>
      </c>
    </row>
    <row r="188" spans="1:15" x14ac:dyDescent="0.35">
      <c r="A188" s="14">
        <v>43363</v>
      </c>
      <c r="B188" s="71" t="s">
        <v>33</v>
      </c>
      <c r="C188" s="64" t="s">
        <v>186</v>
      </c>
      <c r="F188" s="30">
        <v>561.25</v>
      </c>
      <c r="O188" s="15">
        <f t="shared" si="5"/>
        <v>112189.20999999996</v>
      </c>
    </row>
    <row r="189" spans="1:15" x14ac:dyDescent="0.35">
      <c r="A189" s="14">
        <v>43363</v>
      </c>
      <c r="B189" s="71" t="s">
        <v>184</v>
      </c>
      <c r="C189" s="64" t="s">
        <v>185</v>
      </c>
      <c r="F189" s="30">
        <v>1190</v>
      </c>
      <c r="O189" s="15">
        <f t="shared" si="5"/>
        <v>113379.20999999996</v>
      </c>
    </row>
    <row r="190" spans="1:15" x14ac:dyDescent="0.35">
      <c r="A190" s="14">
        <v>43364</v>
      </c>
      <c r="B190" s="71" t="s">
        <v>158</v>
      </c>
      <c r="J190" s="30">
        <v>11.36</v>
      </c>
      <c r="O190" s="15">
        <f t="shared" si="5"/>
        <v>113367.84999999996</v>
      </c>
    </row>
    <row r="191" spans="1:15" x14ac:dyDescent="0.35">
      <c r="A191" s="14">
        <v>43377</v>
      </c>
      <c r="B191" s="71" t="s">
        <v>158</v>
      </c>
      <c r="J191" s="30">
        <v>11.1</v>
      </c>
      <c r="O191" s="15">
        <f t="shared" si="5"/>
        <v>113356.74999999996</v>
      </c>
    </row>
    <row r="192" spans="1:15" x14ac:dyDescent="0.35">
      <c r="A192" s="14">
        <v>43377</v>
      </c>
      <c r="B192" s="71" t="s">
        <v>192</v>
      </c>
      <c r="C192" s="64" t="s">
        <v>194</v>
      </c>
      <c r="F192" s="30">
        <v>543.57000000000005</v>
      </c>
      <c r="O192" s="15">
        <f t="shared" si="5"/>
        <v>113900.31999999996</v>
      </c>
    </row>
    <row r="193" spans="1:15" x14ac:dyDescent="0.35">
      <c r="A193" s="14">
        <v>43390</v>
      </c>
      <c r="B193" s="71" t="s">
        <v>80</v>
      </c>
      <c r="K193" s="30">
        <v>4630</v>
      </c>
      <c r="N193" t="s">
        <v>197</v>
      </c>
      <c r="O193" s="15">
        <f t="shared" si="5"/>
        <v>109270.31999999996</v>
      </c>
    </row>
    <row r="194" spans="1:15" x14ac:dyDescent="0.35">
      <c r="A194" s="14">
        <v>43390</v>
      </c>
      <c r="B194" s="71" t="s">
        <v>80</v>
      </c>
      <c r="M194" s="30">
        <v>6630</v>
      </c>
      <c r="N194" t="s">
        <v>198</v>
      </c>
      <c r="O194" s="15">
        <f t="shared" si="5"/>
        <v>102640.31999999996</v>
      </c>
    </row>
    <row r="195" spans="1:15" x14ac:dyDescent="0.35">
      <c r="A195" s="14">
        <v>43390</v>
      </c>
      <c r="B195" s="71" t="s">
        <v>90</v>
      </c>
      <c r="C195" s="64" t="s">
        <v>195</v>
      </c>
      <c r="F195" s="30">
        <v>590</v>
      </c>
      <c r="O195" s="15">
        <f t="shared" si="5"/>
        <v>103230.31999999996</v>
      </c>
    </row>
    <row r="196" spans="1:15" x14ac:dyDescent="0.35">
      <c r="A196" s="14">
        <v>43397</v>
      </c>
      <c r="B196" s="71" t="s">
        <v>158</v>
      </c>
      <c r="J196" s="30">
        <v>11.05</v>
      </c>
      <c r="O196" s="15">
        <f t="shared" si="5"/>
        <v>103219.26999999996</v>
      </c>
    </row>
    <row r="197" spans="1:15" x14ac:dyDescent="0.35">
      <c r="A197" s="14">
        <v>43397</v>
      </c>
      <c r="B197" s="71" t="s">
        <v>193</v>
      </c>
      <c r="F197" s="30">
        <v>574.33000000000004</v>
      </c>
      <c r="O197" s="15">
        <f t="shared" si="5"/>
        <v>103793.59999999996</v>
      </c>
    </row>
    <row r="198" spans="1:15" x14ac:dyDescent="0.35">
      <c r="A198" s="14">
        <v>43403</v>
      </c>
      <c r="B198" s="71" t="s">
        <v>158</v>
      </c>
      <c r="J198" s="30">
        <v>11.01</v>
      </c>
      <c r="O198" s="15">
        <f t="shared" si="5"/>
        <v>103782.58999999997</v>
      </c>
    </row>
    <row r="199" spans="1:15" x14ac:dyDescent="0.35">
      <c r="A199" s="14">
        <v>43403</v>
      </c>
      <c r="B199" s="71" t="s">
        <v>78</v>
      </c>
      <c r="C199" s="64" t="s">
        <v>196</v>
      </c>
      <c r="F199" s="30">
        <v>570</v>
      </c>
      <c r="O199" s="15">
        <f t="shared" si="5"/>
        <v>104352.58999999997</v>
      </c>
    </row>
    <row r="200" spans="1:15" x14ac:dyDescent="0.35">
      <c r="A200" s="14">
        <v>43417</v>
      </c>
      <c r="B200" s="71" t="s">
        <v>158</v>
      </c>
      <c r="J200" s="30">
        <v>11.21</v>
      </c>
      <c r="O200" s="15">
        <f t="shared" si="5"/>
        <v>104341.37999999996</v>
      </c>
    </row>
    <row r="201" spans="1:15" x14ac:dyDescent="0.35">
      <c r="A201" s="14">
        <v>43417</v>
      </c>
      <c r="B201" s="71" t="s">
        <v>201</v>
      </c>
      <c r="C201" s="64" t="s">
        <v>200</v>
      </c>
      <c r="F201" s="30">
        <v>590</v>
      </c>
      <c r="O201" s="15">
        <f t="shared" si="5"/>
        <v>104931.37999999996</v>
      </c>
    </row>
    <row r="202" spans="1:15" x14ac:dyDescent="0.35">
      <c r="A202" s="14">
        <v>43423</v>
      </c>
      <c r="B202" s="71" t="s">
        <v>158</v>
      </c>
      <c r="J202" s="30">
        <v>11.37</v>
      </c>
      <c r="O202" s="15">
        <f t="shared" si="5"/>
        <v>104920.00999999997</v>
      </c>
    </row>
    <row r="203" spans="1:15" x14ac:dyDescent="0.35">
      <c r="A203" s="14">
        <v>43423</v>
      </c>
      <c r="B203" s="71" t="s">
        <v>99</v>
      </c>
      <c r="C203" s="64" t="s">
        <v>199</v>
      </c>
      <c r="F203" s="30">
        <v>570</v>
      </c>
      <c r="O203" s="15">
        <f t="shared" si="5"/>
        <v>105490.00999999997</v>
      </c>
    </row>
    <row r="204" spans="1:15" x14ac:dyDescent="0.35">
      <c r="A204" s="14">
        <v>43441</v>
      </c>
      <c r="B204" s="71" t="s">
        <v>158</v>
      </c>
      <c r="J204" s="30">
        <v>11.25</v>
      </c>
      <c r="O204" s="15">
        <f t="shared" si="5"/>
        <v>105478.75999999997</v>
      </c>
    </row>
    <row r="205" spans="1:15" x14ac:dyDescent="0.35">
      <c r="A205" s="14">
        <v>43441</v>
      </c>
      <c r="B205" s="71" t="s">
        <v>53</v>
      </c>
      <c r="C205" s="64" t="s">
        <v>204</v>
      </c>
      <c r="F205" s="30">
        <v>567.11</v>
      </c>
      <c r="O205" s="15">
        <f t="shared" si="5"/>
        <v>106045.86999999997</v>
      </c>
    </row>
    <row r="206" spans="1:15" x14ac:dyDescent="0.35">
      <c r="A206" s="14">
        <v>43444</v>
      </c>
      <c r="B206" s="71" t="s">
        <v>158</v>
      </c>
      <c r="J206" s="30">
        <v>11.19</v>
      </c>
      <c r="O206" s="15">
        <f t="shared" si="5"/>
        <v>106034.67999999996</v>
      </c>
    </row>
    <row r="207" spans="1:15" x14ac:dyDescent="0.35">
      <c r="A207" s="14">
        <v>43444</v>
      </c>
      <c r="B207" s="71" t="s">
        <v>34</v>
      </c>
      <c r="C207" s="64" t="s">
        <v>203</v>
      </c>
      <c r="F207" s="30">
        <v>600</v>
      </c>
      <c r="O207" s="15">
        <f t="shared" si="5"/>
        <v>106634.67999999996</v>
      </c>
    </row>
    <row r="208" spans="1:15" x14ac:dyDescent="0.35">
      <c r="A208" s="14">
        <v>43447</v>
      </c>
      <c r="B208" t="s">
        <v>48</v>
      </c>
      <c r="C208" s="64" t="s">
        <v>208</v>
      </c>
      <c r="F208" s="30">
        <v>600</v>
      </c>
      <c r="O208" s="15">
        <f t="shared" si="5"/>
        <v>107234.67999999996</v>
      </c>
    </row>
    <row r="209" spans="1:15" x14ac:dyDescent="0.35">
      <c r="A209" s="14">
        <v>43452</v>
      </c>
      <c r="B209" t="s">
        <v>202</v>
      </c>
      <c r="C209" s="64" t="s">
        <v>207</v>
      </c>
      <c r="F209" s="30">
        <v>1190</v>
      </c>
      <c r="O209" s="15">
        <f t="shared" si="5"/>
        <v>108424.67999999996</v>
      </c>
    </row>
    <row r="210" spans="1:15" x14ac:dyDescent="0.35">
      <c r="A210" s="14">
        <v>43452</v>
      </c>
      <c r="B210" t="s">
        <v>42</v>
      </c>
      <c r="C210" s="64" t="s">
        <v>206</v>
      </c>
      <c r="F210" s="30">
        <v>600</v>
      </c>
      <c r="O210" s="15">
        <f t="shared" si="5"/>
        <v>109024.67999999996</v>
      </c>
    </row>
    <row r="211" spans="1:15" x14ac:dyDescent="0.35">
      <c r="A211" s="14">
        <v>43453</v>
      </c>
      <c r="B211" s="71" t="s">
        <v>158</v>
      </c>
      <c r="J211" s="30">
        <v>11.19</v>
      </c>
      <c r="O211" s="15">
        <f t="shared" si="5"/>
        <v>109013.48999999996</v>
      </c>
    </row>
    <row r="212" spans="1:15" x14ac:dyDescent="0.35">
      <c r="A212" s="14">
        <v>43453</v>
      </c>
      <c r="B212" s="71" t="s">
        <v>158</v>
      </c>
      <c r="J212" s="30">
        <v>11.19</v>
      </c>
      <c r="O212" s="15">
        <f t="shared" si="5"/>
        <v>109002.29999999996</v>
      </c>
    </row>
    <row r="213" spans="1:15" x14ac:dyDescent="0.35">
      <c r="A213" s="14">
        <v>43455</v>
      </c>
      <c r="B213" t="s">
        <v>110</v>
      </c>
      <c r="C213" s="64" t="s">
        <v>205</v>
      </c>
      <c r="F213" s="30">
        <v>585</v>
      </c>
      <c r="O213" s="15">
        <f t="shared" si="5"/>
        <v>109587.29999999996</v>
      </c>
    </row>
    <row r="214" spans="1:15" s="50" customFormat="1" x14ac:dyDescent="0.35">
      <c r="A214" s="95">
        <v>43481</v>
      </c>
      <c r="B214" s="50" t="s">
        <v>56</v>
      </c>
      <c r="C214" s="97" t="s">
        <v>264</v>
      </c>
      <c r="F214" s="51"/>
      <c r="G214" s="51"/>
      <c r="H214" s="60"/>
      <c r="I214" s="51"/>
      <c r="J214" s="51"/>
      <c r="K214" s="51"/>
      <c r="L214" s="51">
        <v>1885.64</v>
      </c>
      <c r="M214" s="51"/>
      <c r="O214" s="49">
        <f t="shared" si="5"/>
        <v>107701.65999999996</v>
      </c>
    </row>
    <row r="215" spans="1:15" x14ac:dyDescent="0.35">
      <c r="A215" s="14">
        <v>43481</v>
      </c>
      <c r="B215" t="s">
        <v>211</v>
      </c>
      <c r="C215" s="64" t="s">
        <v>265</v>
      </c>
      <c r="M215" s="30">
        <v>2126.5</v>
      </c>
      <c r="O215" s="15">
        <f t="shared" si="5"/>
        <v>105575.15999999996</v>
      </c>
    </row>
    <row r="216" spans="1:15" x14ac:dyDescent="0.35">
      <c r="A216" s="14">
        <v>43486</v>
      </c>
      <c r="B216" t="s">
        <v>212</v>
      </c>
      <c r="C216" s="64" t="s">
        <v>266</v>
      </c>
      <c r="M216" s="30">
        <v>2300</v>
      </c>
      <c r="O216" s="15">
        <f t="shared" si="5"/>
        <v>103275.15999999996</v>
      </c>
    </row>
    <row r="217" spans="1:15" x14ac:dyDescent="0.35">
      <c r="A217" s="14">
        <v>43494</v>
      </c>
      <c r="B217" t="s">
        <v>213</v>
      </c>
      <c r="F217" s="30">
        <v>1200</v>
      </c>
      <c r="O217" s="15">
        <f t="shared" si="5"/>
        <v>104475.15999999996</v>
      </c>
    </row>
    <row r="218" spans="1:15" x14ac:dyDescent="0.35">
      <c r="A218" s="14">
        <v>43503</v>
      </c>
      <c r="B218" t="s">
        <v>158</v>
      </c>
      <c r="J218" s="30">
        <v>11.09</v>
      </c>
      <c r="O218" s="15">
        <f t="shared" si="5"/>
        <v>104464.06999999996</v>
      </c>
    </row>
    <row r="219" spans="1:15" x14ac:dyDescent="0.35">
      <c r="A219" s="14">
        <v>43503</v>
      </c>
      <c r="B219" t="s">
        <v>68</v>
      </c>
      <c r="M219" s="30">
        <v>48</v>
      </c>
      <c r="N219" s="16" t="s">
        <v>222</v>
      </c>
      <c r="O219" s="15">
        <f t="shared" si="5"/>
        <v>104416.06999999996</v>
      </c>
    </row>
    <row r="220" spans="1:15" x14ac:dyDescent="0.35">
      <c r="A220" s="14">
        <v>43503</v>
      </c>
      <c r="B220" t="s">
        <v>219</v>
      </c>
      <c r="C220" s="64" t="s">
        <v>220</v>
      </c>
      <c r="M220" s="30">
        <v>390</v>
      </c>
      <c r="O220" s="15">
        <f t="shared" si="5"/>
        <v>104026.06999999996</v>
      </c>
    </row>
    <row r="221" spans="1:15" x14ac:dyDescent="0.35">
      <c r="A221" s="14">
        <v>43502</v>
      </c>
      <c r="B221" t="s">
        <v>46</v>
      </c>
      <c r="C221" s="64" t="s">
        <v>221</v>
      </c>
      <c r="F221" s="30">
        <v>600</v>
      </c>
      <c r="O221" s="15">
        <f t="shared" si="5"/>
        <v>104626.06999999996</v>
      </c>
    </row>
    <row r="222" spans="1:15" x14ac:dyDescent="0.35">
      <c r="A222" s="14">
        <v>43525</v>
      </c>
      <c r="B222" t="s">
        <v>227</v>
      </c>
      <c r="C222" s="64" t="s">
        <v>283</v>
      </c>
      <c r="M222" s="30">
        <v>4500</v>
      </c>
      <c r="N222" t="s">
        <v>282</v>
      </c>
      <c r="O222" s="15">
        <f t="shared" si="5"/>
        <v>100126.06999999996</v>
      </c>
    </row>
    <row r="223" spans="1:15" x14ac:dyDescent="0.35">
      <c r="A223" s="14">
        <v>43525</v>
      </c>
      <c r="B223" s="71" t="s">
        <v>80</v>
      </c>
      <c r="M223" s="30">
        <v>9000</v>
      </c>
      <c r="N223" t="s">
        <v>313</v>
      </c>
      <c r="O223" s="15">
        <f t="shared" si="5"/>
        <v>91126.069999999963</v>
      </c>
    </row>
    <row r="224" spans="1:15" x14ac:dyDescent="0.35">
      <c r="A224" s="14">
        <v>43531</v>
      </c>
      <c r="B224" s="71" t="s">
        <v>158</v>
      </c>
      <c r="M224" s="30">
        <v>10.93</v>
      </c>
      <c r="O224" s="15">
        <f>O223+F224+G224-J224-K224-L224-M224</f>
        <v>91115.13999999997</v>
      </c>
    </row>
    <row r="225" spans="1:15" x14ac:dyDescent="0.35">
      <c r="A225" s="14">
        <v>43531</v>
      </c>
      <c r="B225" t="s">
        <v>214</v>
      </c>
      <c r="C225" s="64" t="s">
        <v>215</v>
      </c>
      <c r="F225" s="30">
        <v>590</v>
      </c>
      <c r="O225" s="15">
        <f t="shared" si="5"/>
        <v>91705.13999999997</v>
      </c>
    </row>
    <row r="226" spans="1:15" x14ac:dyDescent="0.35">
      <c r="A226" s="14">
        <v>43544</v>
      </c>
      <c r="B226" t="s">
        <v>217</v>
      </c>
      <c r="C226" s="64" t="s">
        <v>218</v>
      </c>
      <c r="F226" s="30">
        <v>4360.18</v>
      </c>
      <c r="O226" s="15">
        <f t="shared" si="5"/>
        <v>96065.319999999978</v>
      </c>
    </row>
    <row r="227" spans="1:15" s="50" customFormat="1" x14ac:dyDescent="0.35">
      <c r="A227" s="95">
        <v>43547</v>
      </c>
      <c r="B227" s="50" t="s">
        <v>56</v>
      </c>
      <c r="C227" s="97" t="s">
        <v>216</v>
      </c>
      <c r="F227" s="51"/>
      <c r="G227" s="51"/>
      <c r="H227" s="60"/>
      <c r="I227" s="51"/>
      <c r="J227" s="51"/>
      <c r="K227" s="51"/>
      <c r="L227" s="51">
        <v>902.7</v>
      </c>
      <c r="M227" s="51"/>
      <c r="O227" s="15">
        <f t="shared" si="5"/>
        <v>95162.619999999981</v>
      </c>
    </row>
    <row r="228" spans="1:15" s="50" customFormat="1" x14ac:dyDescent="0.35">
      <c r="A228" s="95">
        <v>43558</v>
      </c>
      <c r="B228" s="50" t="s">
        <v>80</v>
      </c>
      <c r="C228" s="97"/>
      <c r="F228" s="51"/>
      <c r="G228" s="51"/>
      <c r="H228" s="60"/>
      <c r="I228" s="51"/>
      <c r="J228" s="51"/>
      <c r="K228" s="51">
        <v>4000</v>
      </c>
      <c r="L228" s="51"/>
      <c r="M228" s="51"/>
      <c r="N228" s="50" t="s">
        <v>327</v>
      </c>
      <c r="O228" s="98">
        <f t="shared" si="5"/>
        <v>91162.619999999981</v>
      </c>
    </row>
    <row r="229" spans="1:15" s="50" customFormat="1" ht="29" x14ac:dyDescent="0.35">
      <c r="A229" s="95">
        <v>43566</v>
      </c>
      <c r="B229" s="50" t="s">
        <v>223</v>
      </c>
      <c r="C229" s="96" t="s">
        <v>224</v>
      </c>
      <c r="F229" s="51"/>
      <c r="G229" s="51"/>
      <c r="H229" s="60"/>
      <c r="I229" s="51"/>
      <c r="J229" s="51"/>
      <c r="K229" s="51"/>
      <c r="L229" s="51"/>
      <c r="M229" s="51">
        <v>10000</v>
      </c>
      <c r="O229" s="98">
        <f t="shared" si="5"/>
        <v>81162.619999999981</v>
      </c>
    </row>
    <row r="230" spans="1:15" s="50" customFormat="1" x14ac:dyDescent="0.35">
      <c r="A230" s="95">
        <v>43571</v>
      </c>
      <c r="B230" s="50" t="s">
        <v>56</v>
      </c>
      <c r="C230" s="97" t="s">
        <v>225</v>
      </c>
      <c r="F230" s="51"/>
      <c r="G230" s="51"/>
      <c r="H230" s="60"/>
      <c r="I230" s="51"/>
      <c r="J230" s="51">
        <v>1.59</v>
      </c>
      <c r="K230" s="51"/>
      <c r="L230" s="51">
        <v>530</v>
      </c>
      <c r="M230" s="51"/>
      <c r="O230" s="15">
        <f t="shared" si="5"/>
        <v>80631.029999999984</v>
      </c>
    </row>
    <row r="231" spans="1:15" s="50" customFormat="1" ht="29" x14ac:dyDescent="0.35">
      <c r="A231" s="95">
        <v>43591</v>
      </c>
      <c r="B231" s="50" t="s">
        <v>211</v>
      </c>
      <c r="C231" s="116" t="s">
        <v>281</v>
      </c>
      <c r="F231" s="51"/>
      <c r="G231" s="51"/>
      <c r="H231" s="60"/>
      <c r="I231" s="51"/>
      <c r="J231" s="51"/>
      <c r="K231" s="51">
        <v>3318.34</v>
      </c>
      <c r="L231" s="51"/>
      <c r="M231" s="51"/>
      <c r="N231" s="50" t="s">
        <v>328</v>
      </c>
      <c r="O231" s="98">
        <f t="shared" si="5"/>
        <v>77312.689999999988</v>
      </c>
    </row>
    <row r="232" spans="1:15" s="50" customFormat="1" x14ac:dyDescent="0.35">
      <c r="A232" s="95">
        <v>43614</v>
      </c>
      <c r="B232" s="50" t="s">
        <v>56</v>
      </c>
      <c r="C232" s="97" t="s">
        <v>226</v>
      </c>
      <c r="F232" s="51"/>
      <c r="G232" s="51"/>
      <c r="H232" s="60"/>
      <c r="I232" s="51"/>
      <c r="J232" s="51"/>
      <c r="K232" s="51"/>
      <c r="L232" s="51">
        <v>902.7</v>
      </c>
      <c r="M232" s="51"/>
      <c r="N232" s="50" t="s">
        <v>326</v>
      </c>
      <c r="O232" s="15">
        <f t="shared" si="5"/>
        <v>76409.989999999991</v>
      </c>
    </row>
    <row r="233" spans="1:15" s="50" customFormat="1" x14ac:dyDescent="0.35">
      <c r="A233" s="95">
        <v>43623</v>
      </c>
      <c r="B233" s="50" t="s">
        <v>158</v>
      </c>
      <c r="C233" s="97"/>
      <c r="F233" s="51"/>
      <c r="G233" s="51"/>
      <c r="H233" s="60"/>
      <c r="I233" s="51"/>
      <c r="J233" s="51">
        <v>10.88</v>
      </c>
      <c r="K233" s="51"/>
      <c r="L233" s="51"/>
      <c r="M233" s="51"/>
      <c r="O233" s="98">
        <f t="shared" si="5"/>
        <v>76399.109999999986</v>
      </c>
    </row>
    <row r="234" spans="1:15" x14ac:dyDescent="0.35">
      <c r="A234" s="14">
        <v>43623</v>
      </c>
      <c r="B234" s="50" t="s">
        <v>231</v>
      </c>
      <c r="C234" s="64" t="s">
        <v>232</v>
      </c>
      <c r="F234" s="30">
        <v>250</v>
      </c>
      <c r="O234" s="98">
        <f t="shared" si="5"/>
        <v>76649.109999999986</v>
      </c>
    </row>
    <row r="235" spans="1:15" s="103" customFormat="1" ht="29" x14ac:dyDescent="0.35">
      <c r="A235" s="104">
        <v>43620</v>
      </c>
      <c r="B235" s="103" t="s">
        <v>238</v>
      </c>
      <c r="C235" s="117" t="s">
        <v>284</v>
      </c>
      <c r="F235" s="105">
        <v>842.7</v>
      </c>
      <c r="G235" s="105"/>
      <c r="H235" s="106"/>
      <c r="I235" s="105"/>
      <c r="J235" s="105"/>
      <c r="K235" s="105"/>
      <c r="L235" s="105"/>
      <c r="M235" s="105"/>
      <c r="O235" s="107">
        <f t="shared" si="5"/>
        <v>77491.809999999983</v>
      </c>
    </row>
    <row r="236" spans="1:15" x14ac:dyDescent="0.35">
      <c r="A236" s="14">
        <v>43628</v>
      </c>
      <c r="B236" t="s">
        <v>233</v>
      </c>
      <c r="C236" s="64" t="s">
        <v>236</v>
      </c>
      <c r="M236" s="30">
        <v>1026.79</v>
      </c>
      <c r="N236" t="s">
        <v>325</v>
      </c>
      <c r="O236" s="98">
        <f>O235+F236+G236-J236-K236-L236-M236</f>
        <v>76465.01999999999</v>
      </c>
    </row>
    <row r="237" spans="1:15" x14ac:dyDescent="0.35">
      <c r="A237" s="14">
        <v>43633</v>
      </c>
      <c r="B237" s="50" t="s">
        <v>158</v>
      </c>
      <c r="J237" s="30">
        <v>10.71</v>
      </c>
      <c r="O237" s="98">
        <f t="shared" ref="O237:O301" si="6">O236+F237+G237-J237-K237-L237-M237</f>
        <v>76454.309999999983</v>
      </c>
    </row>
    <row r="238" spans="1:15" ht="29" x14ac:dyDescent="0.35">
      <c r="A238" s="14">
        <v>43630</v>
      </c>
      <c r="B238" s="50" t="s">
        <v>234</v>
      </c>
      <c r="C238" s="64" t="s">
        <v>235</v>
      </c>
      <c r="F238" s="30">
        <v>4970</v>
      </c>
      <c r="N238" s="16" t="s">
        <v>314</v>
      </c>
      <c r="O238" s="98">
        <f t="shared" si="6"/>
        <v>81424.309999999983</v>
      </c>
    </row>
    <row r="239" spans="1:15" x14ac:dyDescent="0.35">
      <c r="A239" s="14">
        <v>43655</v>
      </c>
      <c r="B239" s="50" t="s">
        <v>80</v>
      </c>
      <c r="K239" s="30">
        <v>3000</v>
      </c>
      <c r="N239" t="s">
        <v>315</v>
      </c>
      <c r="O239" s="98">
        <f t="shared" si="6"/>
        <v>78424.309999999983</v>
      </c>
    </row>
    <row r="240" spans="1:15" x14ac:dyDescent="0.35">
      <c r="A240" s="14">
        <v>43690</v>
      </c>
      <c r="B240" s="50" t="s">
        <v>158</v>
      </c>
      <c r="J240" s="30">
        <v>10.53</v>
      </c>
      <c r="O240" s="98">
        <f t="shared" si="6"/>
        <v>78413.779999999984</v>
      </c>
    </row>
    <row r="241" spans="1:15" x14ac:dyDescent="0.35">
      <c r="A241" s="14">
        <v>43690</v>
      </c>
      <c r="B241" s="50" t="s">
        <v>240</v>
      </c>
      <c r="C241" s="64" t="s">
        <v>244</v>
      </c>
      <c r="F241" s="30">
        <v>600</v>
      </c>
      <c r="O241" s="98">
        <f t="shared" si="6"/>
        <v>79013.779999999984</v>
      </c>
    </row>
    <row r="242" spans="1:15" x14ac:dyDescent="0.35">
      <c r="A242" s="14">
        <v>43691</v>
      </c>
      <c r="B242" s="50" t="s">
        <v>158</v>
      </c>
      <c r="J242" s="30">
        <v>10.59</v>
      </c>
      <c r="O242" s="98">
        <f t="shared" si="6"/>
        <v>79003.189999999988</v>
      </c>
    </row>
    <row r="243" spans="1:15" x14ac:dyDescent="0.35">
      <c r="A243" s="14">
        <v>43691</v>
      </c>
      <c r="B243" s="50" t="s">
        <v>65</v>
      </c>
      <c r="C243" s="64" t="s">
        <v>246</v>
      </c>
      <c r="F243" s="30">
        <v>600</v>
      </c>
      <c r="O243" s="98">
        <f t="shared" si="6"/>
        <v>79603.189999999988</v>
      </c>
    </row>
    <row r="244" spans="1:15" x14ac:dyDescent="0.35">
      <c r="A244" s="14">
        <v>43691</v>
      </c>
      <c r="B244" s="50" t="s">
        <v>241</v>
      </c>
      <c r="C244" s="64" t="s">
        <v>245</v>
      </c>
      <c r="F244" s="30">
        <v>600</v>
      </c>
      <c r="O244" s="98">
        <f t="shared" si="6"/>
        <v>80203.189999999988</v>
      </c>
    </row>
    <row r="245" spans="1:15" x14ac:dyDescent="0.35">
      <c r="A245" s="14">
        <v>43692</v>
      </c>
      <c r="B245" s="50" t="s">
        <v>158</v>
      </c>
      <c r="J245" s="30">
        <v>10.52</v>
      </c>
      <c r="O245" s="98">
        <f t="shared" si="6"/>
        <v>80192.669999999984</v>
      </c>
    </row>
    <row r="246" spans="1:15" x14ac:dyDescent="0.35">
      <c r="A246" s="14">
        <v>43691</v>
      </c>
      <c r="B246" s="50" t="s">
        <v>242</v>
      </c>
      <c r="C246" s="64" t="s">
        <v>245</v>
      </c>
      <c r="F246" s="30">
        <v>600</v>
      </c>
      <c r="O246" s="98">
        <f t="shared" si="6"/>
        <v>80792.669999999984</v>
      </c>
    </row>
    <row r="247" spans="1:15" x14ac:dyDescent="0.35">
      <c r="A247" s="14">
        <v>43693</v>
      </c>
      <c r="B247" s="50" t="s">
        <v>90</v>
      </c>
      <c r="C247" s="64" t="s">
        <v>247</v>
      </c>
      <c r="F247" s="30">
        <v>590</v>
      </c>
      <c r="O247" s="98">
        <f t="shared" si="6"/>
        <v>81382.669999999984</v>
      </c>
    </row>
    <row r="248" spans="1:15" x14ac:dyDescent="0.35">
      <c r="A248" s="14">
        <v>43693</v>
      </c>
      <c r="B248" s="50" t="s">
        <v>243</v>
      </c>
      <c r="C248" s="64" t="s">
        <v>248</v>
      </c>
      <c r="F248" s="30">
        <v>600</v>
      </c>
      <c r="O248" s="98">
        <f t="shared" si="6"/>
        <v>81982.669999999984</v>
      </c>
    </row>
    <row r="249" spans="1:15" x14ac:dyDescent="0.35">
      <c r="A249" s="14">
        <v>43697</v>
      </c>
      <c r="B249" s="50" t="s">
        <v>158</v>
      </c>
      <c r="J249" s="30">
        <v>10.55</v>
      </c>
      <c r="O249" s="98">
        <f t="shared" si="6"/>
        <v>81972.119999999981</v>
      </c>
    </row>
    <row r="250" spans="1:15" x14ac:dyDescent="0.35">
      <c r="A250" s="14">
        <v>43697</v>
      </c>
      <c r="B250" s="50" t="s">
        <v>158</v>
      </c>
      <c r="J250" s="30">
        <v>10.55</v>
      </c>
      <c r="O250" s="98">
        <f t="shared" si="6"/>
        <v>81961.569999999978</v>
      </c>
    </row>
    <row r="251" spans="1:15" x14ac:dyDescent="0.35">
      <c r="A251" s="14">
        <v>43697</v>
      </c>
      <c r="B251" s="50" t="s">
        <v>158</v>
      </c>
      <c r="J251" s="30">
        <v>10.55</v>
      </c>
      <c r="O251" s="98">
        <f t="shared" si="6"/>
        <v>81951.019999999975</v>
      </c>
    </row>
    <row r="252" spans="1:15" x14ac:dyDescent="0.35">
      <c r="A252" s="14">
        <v>43697</v>
      </c>
      <c r="B252" s="50" t="s">
        <v>249</v>
      </c>
      <c r="C252" s="64" t="s">
        <v>250</v>
      </c>
      <c r="F252" s="30">
        <v>600</v>
      </c>
      <c r="O252" s="98">
        <f t="shared" si="6"/>
        <v>82551.019999999975</v>
      </c>
    </row>
    <row r="253" spans="1:15" x14ac:dyDescent="0.35">
      <c r="A253" s="14">
        <v>43697</v>
      </c>
      <c r="B253" s="50" t="s">
        <v>41</v>
      </c>
      <c r="C253" s="64" t="s">
        <v>251</v>
      </c>
      <c r="F253" s="30">
        <v>600</v>
      </c>
      <c r="O253" s="98">
        <f t="shared" si="6"/>
        <v>83151.019999999975</v>
      </c>
    </row>
    <row r="254" spans="1:15" x14ac:dyDescent="0.35">
      <c r="A254" s="14">
        <v>43697</v>
      </c>
      <c r="B254" s="50" t="s">
        <v>252</v>
      </c>
      <c r="C254" s="64" t="s">
        <v>253</v>
      </c>
      <c r="F254" s="30">
        <v>600</v>
      </c>
      <c r="O254" s="98">
        <f t="shared" si="6"/>
        <v>83751.019999999975</v>
      </c>
    </row>
    <row r="255" spans="1:15" x14ac:dyDescent="0.35">
      <c r="A255" s="14">
        <v>43700</v>
      </c>
      <c r="B255" s="50" t="s">
        <v>158</v>
      </c>
      <c r="J255" s="30">
        <v>10.54</v>
      </c>
      <c r="O255" s="98">
        <f t="shared" ref="O255" si="7">O254+F255+G255-J255-K255-L255-M255</f>
        <v>83740.479999999981</v>
      </c>
    </row>
    <row r="256" spans="1:15" x14ac:dyDescent="0.35">
      <c r="A256" s="14">
        <v>43700</v>
      </c>
      <c r="B256" s="50" t="s">
        <v>158</v>
      </c>
      <c r="J256" s="30">
        <v>10.54</v>
      </c>
      <c r="O256" s="98">
        <f t="shared" si="6"/>
        <v>83729.939999999988</v>
      </c>
    </row>
    <row r="257" spans="1:15" ht="29" x14ac:dyDescent="0.35">
      <c r="A257" s="14">
        <v>43699</v>
      </c>
      <c r="B257" s="70" t="s">
        <v>87</v>
      </c>
      <c r="C257" s="64" t="s">
        <v>254</v>
      </c>
      <c r="F257" s="30">
        <v>600</v>
      </c>
      <c r="O257" s="98">
        <f t="shared" si="6"/>
        <v>84329.939999999988</v>
      </c>
    </row>
    <row r="258" spans="1:15" x14ac:dyDescent="0.35">
      <c r="A258" s="14">
        <v>43699</v>
      </c>
      <c r="B258" s="50" t="s">
        <v>46</v>
      </c>
      <c r="C258" s="64" t="s">
        <v>255</v>
      </c>
      <c r="F258" s="30">
        <v>600</v>
      </c>
      <c r="O258" s="98">
        <f t="shared" si="6"/>
        <v>84929.939999999988</v>
      </c>
    </row>
    <row r="259" spans="1:15" x14ac:dyDescent="0.35">
      <c r="A259" s="14">
        <v>43703</v>
      </c>
      <c r="B259" s="50" t="s">
        <v>177</v>
      </c>
      <c r="C259" s="64" t="s">
        <v>256</v>
      </c>
      <c r="F259" s="30">
        <v>600</v>
      </c>
      <c r="O259" s="98">
        <f t="shared" si="6"/>
        <v>85529.939999999988</v>
      </c>
    </row>
    <row r="260" spans="1:15" x14ac:dyDescent="0.35">
      <c r="A260" s="14">
        <v>43703</v>
      </c>
      <c r="B260" s="50" t="s">
        <v>56</v>
      </c>
      <c r="C260" s="64" t="s">
        <v>257</v>
      </c>
      <c r="L260" s="30">
        <v>982.94</v>
      </c>
      <c r="N260" t="s">
        <v>263</v>
      </c>
      <c r="O260" s="98">
        <f t="shared" si="6"/>
        <v>84546.999999999985</v>
      </c>
    </row>
    <row r="261" spans="1:15" x14ac:dyDescent="0.35">
      <c r="A261" s="14">
        <v>43700</v>
      </c>
      <c r="B261" s="50" t="s">
        <v>158</v>
      </c>
      <c r="J261" s="30">
        <v>10.48</v>
      </c>
      <c r="O261" s="98">
        <f t="shared" si="6"/>
        <v>84536.51999999999</v>
      </c>
    </row>
    <row r="262" spans="1:15" x14ac:dyDescent="0.35">
      <c r="A262" s="14">
        <v>43706</v>
      </c>
      <c r="B262" s="50" t="s">
        <v>158</v>
      </c>
      <c r="J262" s="30">
        <v>10.51</v>
      </c>
      <c r="O262" s="98">
        <f t="shared" si="6"/>
        <v>84526.01</v>
      </c>
    </row>
    <row r="263" spans="1:15" x14ac:dyDescent="0.35">
      <c r="A263" s="14">
        <v>43706</v>
      </c>
      <c r="B263" s="50" t="s">
        <v>158</v>
      </c>
      <c r="J263" s="30">
        <v>10.51</v>
      </c>
      <c r="O263" s="98">
        <f t="shared" si="6"/>
        <v>84515.5</v>
      </c>
    </row>
    <row r="264" spans="1:15" x14ac:dyDescent="0.35">
      <c r="A264" s="14">
        <v>43706</v>
      </c>
      <c r="B264" s="50" t="s">
        <v>54</v>
      </c>
      <c r="C264" s="64" t="s">
        <v>258</v>
      </c>
      <c r="F264" s="30">
        <v>596.48</v>
      </c>
      <c r="O264" s="98">
        <f t="shared" si="6"/>
        <v>85111.98</v>
      </c>
    </row>
    <row r="265" spans="1:15" x14ac:dyDescent="0.35">
      <c r="A265" s="14">
        <v>43705</v>
      </c>
      <c r="B265" s="50" t="s">
        <v>67</v>
      </c>
      <c r="C265" s="64" t="s">
        <v>259</v>
      </c>
      <c r="F265" s="30">
        <v>600</v>
      </c>
      <c r="O265" s="98">
        <f t="shared" si="6"/>
        <v>85711.98</v>
      </c>
    </row>
    <row r="266" spans="1:15" x14ac:dyDescent="0.35">
      <c r="A266" s="14">
        <v>43706</v>
      </c>
      <c r="B266" s="50" t="s">
        <v>260</v>
      </c>
      <c r="C266" s="64" t="s">
        <v>261</v>
      </c>
      <c r="F266" s="30">
        <v>600</v>
      </c>
      <c r="O266" s="98">
        <f t="shared" si="6"/>
        <v>86311.98</v>
      </c>
    </row>
    <row r="267" spans="1:15" x14ac:dyDescent="0.35">
      <c r="A267" s="14">
        <v>43706</v>
      </c>
      <c r="B267" s="50" t="s">
        <v>44</v>
      </c>
      <c r="C267" s="64" t="s">
        <v>262</v>
      </c>
      <c r="F267" s="30">
        <v>600</v>
      </c>
      <c r="O267" s="98">
        <f t="shared" si="6"/>
        <v>86911.98</v>
      </c>
    </row>
    <row r="268" spans="1:15" x14ac:dyDescent="0.35">
      <c r="A268" s="14">
        <v>43710</v>
      </c>
      <c r="B268" s="50" t="s">
        <v>158</v>
      </c>
      <c r="J268" s="30">
        <v>10.48</v>
      </c>
      <c r="O268" s="98">
        <f t="shared" si="6"/>
        <v>86901.5</v>
      </c>
    </row>
    <row r="269" spans="1:15" x14ac:dyDescent="0.35">
      <c r="A269" s="14">
        <v>43710</v>
      </c>
      <c r="B269" s="50" t="s">
        <v>158</v>
      </c>
      <c r="J269" s="30">
        <v>10.48</v>
      </c>
      <c r="O269" s="98">
        <f t="shared" si="6"/>
        <v>86891.02</v>
      </c>
    </row>
    <row r="270" spans="1:15" x14ac:dyDescent="0.35">
      <c r="A270" s="14">
        <v>43707</v>
      </c>
      <c r="B270" s="50" t="s">
        <v>267</v>
      </c>
      <c r="C270" s="64" t="s">
        <v>268</v>
      </c>
      <c r="F270" s="30">
        <v>590</v>
      </c>
      <c r="O270" s="98">
        <f t="shared" si="6"/>
        <v>87481.02</v>
      </c>
    </row>
    <row r="271" spans="1:15" x14ac:dyDescent="0.35">
      <c r="A271" s="14">
        <v>43707</v>
      </c>
      <c r="B271" s="50" t="s">
        <v>269</v>
      </c>
      <c r="C271" s="64" t="s">
        <v>270</v>
      </c>
      <c r="F271" s="30">
        <v>600</v>
      </c>
      <c r="O271" s="98">
        <f t="shared" si="6"/>
        <v>88081.02</v>
      </c>
    </row>
    <row r="272" spans="1:15" x14ac:dyDescent="0.35">
      <c r="A272" s="14">
        <v>43713</v>
      </c>
      <c r="B272" s="95" t="s">
        <v>158</v>
      </c>
      <c r="J272" s="30">
        <v>10.6</v>
      </c>
      <c r="O272" s="98">
        <f t="shared" si="6"/>
        <v>88070.42</v>
      </c>
    </row>
    <row r="273" spans="1:15" x14ac:dyDescent="0.35">
      <c r="A273" s="14">
        <v>43713</v>
      </c>
      <c r="B273" s="50" t="s">
        <v>271</v>
      </c>
      <c r="C273" s="64" t="s">
        <v>272</v>
      </c>
      <c r="F273" s="30">
        <v>600</v>
      </c>
      <c r="O273" s="98">
        <f t="shared" si="6"/>
        <v>88670.42</v>
      </c>
    </row>
    <row r="274" spans="1:15" x14ac:dyDescent="0.35">
      <c r="A274" s="14">
        <v>43714</v>
      </c>
      <c r="B274" s="50" t="s">
        <v>158</v>
      </c>
      <c r="J274" s="30">
        <v>10.63</v>
      </c>
      <c r="O274" s="98">
        <f t="shared" si="6"/>
        <v>88659.79</v>
      </c>
    </row>
    <row r="275" spans="1:15" x14ac:dyDescent="0.35">
      <c r="A275" s="14">
        <v>43714</v>
      </c>
      <c r="B275" s="50" t="s">
        <v>73</v>
      </c>
      <c r="C275" s="64" t="s">
        <v>273</v>
      </c>
      <c r="F275" s="30">
        <v>600</v>
      </c>
      <c r="O275" s="98">
        <f t="shared" si="6"/>
        <v>89259.79</v>
      </c>
    </row>
    <row r="276" spans="1:15" x14ac:dyDescent="0.35">
      <c r="A276" s="14">
        <v>43717</v>
      </c>
      <c r="B276" s="50" t="s">
        <v>158</v>
      </c>
      <c r="J276" s="30">
        <v>10.66</v>
      </c>
      <c r="O276" s="98">
        <f t="shared" si="6"/>
        <v>89249.12999999999</v>
      </c>
    </row>
    <row r="277" spans="1:15" x14ac:dyDescent="0.35">
      <c r="A277" s="14">
        <v>43714</v>
      </c>
      <c r="B277" s="50" t="s">
        <v>98</v>
      </c>
      <c r="C277" s="64" t="s">
        <v>274</v>
      </c>
      <c r="F277" s="30">
        <v>600</v>
      </c>
      <c r="O277" s="98">
        <f t="shared" si="6"/>
        <v>89849.12999999999</v>
      </c>
    </row>
    <row r="278" spans="1:15" x14ac:dyDescent="0.35">
      <c r="A278" s="14">
        <v>43718</v>
      </c>
      <c r="B278" s="50" t="s">
        <v>275</v>
      </c>
      <c r="C278" s="64" t="s">
        <v>276</v>
      </c>
      <c r="F278" s="30">
        <v>600</v>
      </c>
      <c r="O278" s="98">
        <f t="shared" si="6"/>
        <v>90449.12999999999</v>
      </c>
    </row>
    <row r="279" spans="1:15" x14ac:dyDescent="0.35">
      <c r="A279" s="14">
        <v>43720</v>
      </c>
      <c r="B279" s="50" t="s">
        <v>158</v>
      </c>
      <c r="J279" s="30">
        <v>9.27</v>
      </c>
      <c r="O279" s="98">
        <f t="shared" si="6"/>
        <v>90439.859999999986</v>
      </c>
    </row>
    <row r="280" spans="1:15" ht="29" x14ac:dyDescent="0.35">
      <c r="A280" s="14">
        <v>43720</v>
      </c>
      <c r="B280" s="70" t="s">
        <v>93</v>
      </c>
      <c r="C280" s="64" t="s">
        <v>277</v>
      </c>
      <c r="F280" s="30">
        <v>600</v>
      </c>
      <c r="O280" s="98">
        <f t="shared" si="6"/>
        <v>91039.859999999986</v>
      </c>
    </row>
    <row r="281" spans="1:15" x14ac:dyDescent="0.35">
      <c r="A281" s="14">
        <v>43724</v>
      </c>
      <c r="B281" s="70" t="s">
        <v>110</v>
      </c>
      <c r="C281" s="64" t="s">
        <v>278</v>
      </c>
      <c r="F281" s="30">
        <v>585</v>
      </c>
      <c r="O281" s="98">
        <f t="shared" si="6"/>
        <v>91624.859999999986</v>
      </c>
    </row>
    <row r="282" spans="1:15" x14ac:dyDescent="0.35">
      <c r="A282" s="14">
        <v>43728</v>
      </c>
      <c r="B282" s="70" t="s">
        <v>62</v>
      </c>
      <c r="C282" s="64" t="s">
        <v>279</v>
      </c>
      <c r="F282" s="30">
        <v>600</v>
      </c>
      <c r="O282" s="98">
        <f t="shared" si="6"/>
        <v>92224.859999999986</v>
      </c>
    </row>
    <row r="283" spans="1:15" x14ac:dyDescent="0.35">
      <c r="A283" s="14">
        <v>43739</v>
      </c>
      <c r="B283" s="70" t="s">
        <v>285</v>
      </c>
      <c r="C283" s="64" t="s">
        <v>289</v>
      </c>
      <c r="F283" s="30">
        <v>600</v>
      </c>
      <c r="O283" s="98">
        <f t="shared" si="6"/>
        <v>92824.859999999986</v>
      </c>
    </row>
    <row r="284" spans="1:15" x14ac:dyDescent="0.35">
      <c r="A284" s="14">
        <v>43742</v>
      </c>
      <c r="B284" s="70" t="s">
        <v>286</v>
      </c>
      <c r="C284" s="64" t="s">
        <v>288</v>
      </c>
      <c r="F284" s="30">
        <v>600</v>
      </c>
      <c r="O284" s="98">
        <f t="shared" si="6"/>
        <v>93424.859999999986</v>
      </c>
    </row>
    <row r="285" spans="1:15" x14ac:dyDescent="0.35">
      <c r="A285" s="14">
        <v>43749</v>
      </c>
      <c r="B285" s="70" t="s">
        <v>158</v>
      </c>
      <c r="J285" s="30">
        <v>10.55</v>
      </c>
      <c r="O285" s="98">
        <f t="shared" si="6"/>
        <v>93414.309999999983</v>
      </c>
    </row>
    <row r="286" spans="1:15" x14ac:dyDescent="0.35">
      <c r="A286" s="14">
        <v>43749</v>
      </c>
      <c r="B286" s="70" t="s">
        <v>45</v>
      </c>
      <c r="C286" s="64" t="s">
        <v>287</v>
      </c>
      <c r="F286" s="30">
        <v>575</v>
      </c>
      <c r="O286" s="98">
        <f t="shared" si="6"/>
        <v>93989.309999999983</v>
      </c>
    </row>
    <row r="287" spans="1:15" x14ac:dyDescent="0.35">
      <c r="A287" s="14">
        <v>43752</v>
      </c>
      <c r="B287" s="70" t="s">
        <v>56</v>
      </c>
      <c r="L287" s="30">
        <v>902.7</v>
      </c>
      <c r="N287" t="s">
        <v>324</v>
      </c>
      <c r="O287" s="98">
        <f t="shared" si="6"/>
        <v>93086.609999999986</v>
      </c>
    </row>
    <row r="288" spans="1:15" ht="29" x14ac:dyDescent="0.35">
      <c r="A288" s="14">
        <v>43754</v>
      </c>
      <c r="B288" s="70" t="s">
        <v>322</v>
      </c>
      <c r="K288" s="30">
        <v>6102</v>
      </c>
      <c r="N288" s="16" t="s">
        <v>323</v>
      </c>
      <c r="O288" s="98">
        <f t="shared" si="6"/>
        <v>86984.609999999986</v>
      </c>
    </row>
    <row r="289" spans="1:15" x14ac:dyDescent="0.35">
      <c r="A289" s="14">
        <v>43789</v>
      </c>
      <c r="B289" s="70" t="s">
        <v>158</v>
      </c>
      <c r="J289" s="30">
        <v>10.58</v>
      </c>
      <c r="N289" s="16"/>
      <c r="O289" s="98">
        <f t="shared" si="6"/>
        <v>86974.029999999984</v>
      </c>
    </row>
    <row r="290" spans="1:15" x14ac:dyDescent="0.35">
      <c r="A290" s="14">
        <v>43788</v>
      </c>
      <c r="B290" s="70" t="s">
        <v>291</v>
      </c>
      <c r="C290" s="64" t="s">
        <v>292</v>
      </c>
      <c r="F290" s="30">
        <v>140</v>
      </c>
      <c r="N290" s="16"/>
      <c r="O290" s="98">
        <f t="shared" si="6"/>
        <v>87114.029999999984</v>
      </c>
    </row>
    <row r="291" spans="1:15" x14ac:dyDescent="0.35">
      <c r="A291" s="14">
        <v>43795</v>
      </c>
      <c r="B291" s="70" t="s">
        <v>158</v>
      </c>
      <c r="J291" s="30">
        <v>10.49</v>
      </c>
      <c r="N291" s="16"/>
      <c r="O291" s="98">
        <f t="shared" si="6"/>
        <v>87103.539999999979</v>
      </c>
    </row>
    <row r="292" spans="1:15" x14ac:dyDescent="0.35">
      <c r="A292" s="14">
        <v>43794</v>
      </c>
      <c r="B292" s="70" t="s">
        <v>293</v>
      </c>
      <c r="C292" s="64" t="s">
        <v>294</v>
      </c>
      <c r="F292" s="30">
        <v>1190</v>
      </c>
      <c r="N292" s="16"/>
      <c r="O292" s="98">
        <f t="shared" si="6"/>
        <v>88293.539999999979</v>
      </c>
    </row>
    <row r="293" spans="1:15" ht="29" x14ac:dyDescent="0.35">
      <c r="A293" s="14">
        <v>43796</v>
      </c>
      <c r="B293" s="70" t="s">
        <v>295</v>
      </c>
      <c r="M293" s="30">
        <v>2474.1799999999998</v>
      </c>
      <c r="N293" s="16" t="s">
        <v>309</v>
      </c>
      <c r="O293" s="98">
        <f t="shared" si="6"/>
        <v>85819.359999999986</v>
      </c>
    </row>
    <row r="294" spans="1:15" x14ac:dyDescent="0.35">
      <c r="A294" s="14">
        <v>43804</v>
      </c>
      <c r="B294" s="70" t="s">
        <v>297</v>
      </c>
      <c r="C294" s="64" t="s">
        <v>298</v>
      </c>
      <c r="F294" s="30">
        <v>600</v>
      </c>
      <c r="N294" s="16"/>
      <c r="O294" s="98">
        <f t="shared" si="6"/>
        <v>86419.359999999986</v>
      </c>
    </row>
    <row r="295" spans="1:15" x14ac:dyDescent="0.35">
      <c r="A295" s="14">
        <v>43818</v>
      </c>
      <c r="B295" s="70" t="s">
        <v>158</v>
      </c>
      <c r="J295" s="30">
        <v>10.62</v>
      </c>
      <c r="N295" s="16"/>
      <c r="O295" s="98">
        <f t="shared" si="6"/>
        <v>86408.739999999991</v>
      </c>
    </row>
    <row r="296" spans="1:15" x14ac:dyDescent="0.35">
      <c r="A296" s="14">
        <v>43817</v>
      </c>
      <c r="B296" s="70" t="s">
        <v>293</v>
      </c>
      <c r="C296" s="64" t="s">
        <v>299</v>
      </c>
      <c r="F296" s="30">
        <v>590</v>
      </c>
      <c r="O296" s="98">
        <f t="shared" si="6"/>
        <v>86998.739999999991</v>
      </c>
    </row>
    <row r="297" spans="1:15" x14ac:dyDescent="0.35">
      <c r="A297" s="14">
        <v>43830</v>
      </c>
      <c r="B297" s="70" t="s">
        <v>158</v>
      </c>
      <c r="J297" s="30">
        <v>10.82</v>
      </c>
      <c r="O297" s="98">
        <f t="shared" si="6"/>
        <v>86987.919999999984</v>
      </c>
    </row>
    <row r="298" spans="1:15" x14ac:dyDescent="0.35">
      <c r="A298" s="14">
        <v>43829</v>
      </c>
      <c r="B298" s="70" t="s">
        <v>99</v>
      </c>
      <c r="C298" s="64" t="s">
        <v>300</v>
      </c>
      <c r="F298" s="30">
        <v>580</v>
      </c>
      <c r="O298" s="98">
        <f t="shared" si="6"/>
        <v>87567.919999999984</v>
      </c>
    </row>
    <row r="299" spans="1:15" x14ac:dyDescent="0.35">
      <c r="A299" s="14">
        <v>43837</v>
      </c>
      <c r="B299" s="70" t="s">
        <v>302</v>
      </c>
      <c r="M299" s="30">
        <v>262.39</v>
      </c>
      <c r="N299" t="s">
        <v>301</v>
      </c>
      <c r="O299" s="98">
        <f t="shared" si="6"/>
        <v>87305.529999999984</v>
      </c>
    </row>
    <row r="300" spans="1:15" x14ac:dyDescent="0.35">
      <c r="A300" s="14">
        <v>43843</v>
      </c>
      <c r="B300" s="70" t="s">
        <v>303</v>
      </c>
      <c r="C300" s="64" t="s">
        <v>304</v>
      </c>
      <c r="M300" s="30">
        <v>227.19</v>
      </c>
      <c r="N300" t="s">
        <v>320</v>
      </c>
      <c r="O300" s="98">
        <f t="shared" si="6"/>
        <v>87078.339999999982</v>
      </c>
    </row>
    <row r="301" spans="1:15" x14ac:dyDescent="0.35">
      <c r="A301" s="14">
        <v>43843</v>
      </c>
      <c r="B301" s="70" t="s">
        <v>56</v>
      </c>
      <c r="L301" s="30">
        <v>2256.75</v>
      </c>
      <c r="N301" t="s">
        <v>321</v>
      </c>
      <c r="O301" s="98">
        <f t="shared" si="6"/>
        <v>84821.589999999982</v>
      </c>
    </row>
    <row r="302" spans="1:15" x14ac:dyDescent="0.35">
      <c r="A302" s="14">
        <v>43843</v>
      </c>
      <c r="B302" s="70" t="s">
        <v>305</v>
      </c>
      <c r="K302" s="30">
        <v>3000</v>
      </c>
      <c r="N302" t="s">
        <v>319</v>
      </c>
      <c r="O302" s="98">
        <f t="shared" ref="O302:O315" si="8">O301+F302+G302-J302-K302-L302-M302</f>
        <v>81821.589999999982</v>
      </c>
    </row>
    <row r="303" spans="1:15" ht="43.5" x14ac:dyDescent="0.35">
      <c r="A303" s="14">
        <v>43837</v>
      </c>
      <c r="B303" s="70" t="s">
        <v>302</v>
      </c>
      <c r="G303" s="30">
        <v>262.39</v>
      </c>
      <c r="N303" s="16" t="s">
        <v>318</v>
      </c>
      <c r="O303" s="98">
        <f t="shared" si="8"/>
        <v>82083.979999999981</v>
      </c>
    </row>
    <row r="304" spans="1:15" ht="29" x14ac:dyDescent="0.35">
      <c r="A304" s="14">
        <v>43845</v>
      </c>
      <c r="B304" s="70" t="s">
        <v>88</v>
      </c>
      <c r="M304" s="30">
        <v>540</v>
      </c>
      <c r="N304" s="16" t="s">
        <v>306</v>
      </c>
      <c r="O304" s="98">
        <f t="shared" si="8"/>
        <v>81543.979999999981</v>
      </c>
    </row>
    <row r="305" spans="1:15" x14ac:dyDescent="0.35">
      <c r="A305" s="14">
        <v>43887</v>
      </c>
      <c r="B305" s="70" t="s">
        <v>158</v>
      </c>
      <c r="J305" s="30">
        <v>10.220000000000001</v>
      </c>
      <c r="O305" s="98">
        <f t="shared" si="8"/>
        <v>81533.75999999998</v>
      </c>
    </row>
    <row r="306" spans="1:15" x14ac:dyDescent="0.35">
      <c r="A306" s="14">
        <v>43886</v>
      </c>
      <c r="B306" s="70" t="s">
        <v>307</v>
      </c>
      <c r="C306" s="64" t="s">
        <v>308</v>
      </c>
      <c r="F306" s="30">
        <v>1200</v>
      </c>
      <c r="O306" s="98">
        <f t="shared" si="8"/>
        <v>82733.75999999998</v>
      </c>
    </row>
    <row r="307" spans="1:15" x14ac:dyDescent="0.35">
      <c r="A307" s="14">
        <v>43910</v>
      </c>
      <c r="B307" s="70" t="s">
        <v>56</v>
      </c>
      <c r="L307" s="30">
        <v>935.07</v>
      </c>
      <c r="N307" t="s">
        <v>317</v>
      </c>
      <c r="O307" s="98">
        <f t="shared" si="8"/>
        <v>81798.689999999973</v>
      </c>
    </row>
    <row r="308" spans="1:15" x14ac:dyDescent="0.35">
      <c r="A308" s="14">
        <v>43910</v>
      </c>
      <c r="B308" s="70" t="s">
        <v>83</v>
      </c>
      <c r="M308" s="30">
        <v>3100</v>
      </c>
      <c r="N308" t="s">
        <v>316</v>
      </c>
      <c r="O308" s="98">
        <f t="shared" si="8"/>
        <v>78698.689999999973</v>
      </c>
    </row>
    <row r="309" spans="1:15" x14ac:dyDescent="0.35">
      <c r="A309" s="14">
        <v>43920</v>
      </c>
      <c r="B309" s="70" t="s">
        <v>158</v>
      </c>
      <c r="J309" s="30">
        <v>9.56</v>
      </c>
      <c r="O309" s="98">
        <f t="shared" si="8"/>
        <v>78689.129999999976</v>
      </c>
    </row>
    <row r="310" spans="1:15" x14ac:dyDescent="0.35">
      <c r="A310" s="14">
        <v>43920</v>
      </c>
      <c r="B310" s="70" t="s">
        <v>57</v>
      </c>
      <c r="F310" s="30">
        <v>590</v>
      </c>
      <c r="O310" s="98">
        <f t="shared" si="8"/>
        <v>79279.129999999976</v>
      </c>
    </row>
    <row r="311" spans="1:15" ht="43.5" x14ac:dyDescent="0.35">
      <c r="A311" s="14">
        <v>43920</v>
      </c>
      <c r="B311" s="70" t="s">
        <v>305</v>
      </c>
      <c r="K311" s="30">
        <v>2971.2</v>
      </c>
      <c r="N311" s="16" t="s">
        <v>310</v>
      </c>
      <c r="O311" s="98">
        <f t="shared" si="8"/>
        <v>76307.929999999978</v>
      </c>
    </row>
    <row r="312" spans="1:15" x14ac:dyDescent="0.35">
      <c r="A312" s="14" t="s">
        <v>86</v>
      </c>
      <c r="B312" s="70"/>
      <c r="O312" s="98">
        <f t="shared" si="8"/>
        <v>76307.929999999978</v>
      </c>
    </row>
    <row r="313" spans="1:15" x14ac:dyDescent="0.35">
      <c r="A313" s="14"/>
      <c r="B313" s="70"/>
      <c r="O313" s="98">
        <f t="shared" si="8"/>
        <v>76307.929999999978</v>
      </c>
    </row>
    <row r="314" spans="1:15" x14ac:dyDescent="0.35">
      <c r="A314" s="14"/>
      <c r="B314" s="70"/>
      <c r="O314" s="98">
        <f t="shared" si="8"/>
        <v>76307.929999999978</v>
      </c>
    </row>
    <row r="315" spans="1:15" x14ac:dyDescent="0.35">
      <c r="O315" s="98">
        <f t="shared" si="8"/>
        <v>76307.929999999978</v>
      </c>
    </row>
    <row r="316" spans="1:15" ht="15" thickBot="1" x14ac:dyDescent="0.4">
      <c r="A316" s="39"/>
      <c r="B316" s="41" t="s">
        <v>121</v>
      </c>
      <c r="C316" s="69"/>
      <c r="D316" s="39"/>
      <c r="E316" s="39"/>
      <c r="F316" s="40">
        <f>SUM(F11:F315)</f>
        <v>93003.47</v>
      </c>
      <c r="G316" s="40">
        <f>SUM(G11:G315)</f>
        <v>91604.99</v>
      </c>
      <c r="H316" s="62"/>
      <c r="I316" s="40"/>
      <c r="J316" s="40">
        <f>SUM(J11:J315)</f>
        <v>1254.51</v>
      </c>
      <c r="K316" s="40">
        <f>SUM(K11:K315)</f>
        <v>30321.54</v>
      </c>
      <c r="L316" s="40">
        <f>SUM(L11:L315)</f>
        <v>17002.070000000003</v>
      </c>
      <c r="M316" s="40">
        <f>SUM(M11:M315)</f>
        <v>83185.279999999984</v>
      </c>
      <c r="N316" s="40"/>
      <c r="O316" s="49"/>
    </row>
    <row r="317" spans="1:15" ht="15" thickTop="1" x14ac:dyDescent="0.35">
      <c r="A317" s="17"/>
      <c r="B317" s="87"/>
      <c r="C317" s="63"/>
      <c r="D317" s="17"/>
      <c r="E317" s="17"/>
      <c r="F317" s="44"/>
      <c r="G317" s="44"/>
      <c r="H317" s="55"/>
      <c r="I317" s="44"/>
      <c r="J317" s="44"/>
      <c r="K317" s="44"/>
      <c r="L317" s="44"/>
      <c r="M317" s="44"/>
      <c r="N317" s="44"/>
      <c r="O317" s="49"/>
    </row>
    <row r="318" spans="1:15" s="88" customFormat="1" x14ac:dyDescent="0.35">
      <c r="C318" s="89"/>
      <c r="F318" s="90"/>
      <c r="G318" s="90"/>
      <c r="H318" s="91"/>
      <c r="I318" s="90"/>
      <c r="J318" s="90"/>
      <c r="K318" s="90"/>
      <c r="L318" s="90"/>
      <c r="M318" s="90"/>
      <c r="N318" s="92"/>
      <c r="O318" s="93"/>
    </row>
    <row r="319" spans="1:15" s="88" customFormat="1" x14ac:dyDescent="0.35">
      <c r="C319" s="89"/>
      <c r="F319" s="90"/>
      <c r="G319" s="90"/>
      <c r="H319" s="91"/>
      <c r="I319" s="90"/>
      <c r="J319" s="90"/>
      <c r="K319" s="90"/>
      <c r="L319" s="90"/>
      <c r="M319" s="94"/>
      <c r="N319" s="33"/>
    </row>
    <row r="320" spans="1:15" s="88" customFormat="1" x14ac:dyDescent="0.35">
      <c r="C320" s="89"/>
      <c r="F320" s="90"/>
      <c r="G320" s="90"/>
      <c r="H320" s="91"/>
      <c r="I320" s="90"/>
      <c r="J320" s="90"/>
      <c r="K320" s="90"/>
      <c r="L320" s="90"/>
      <c r="M320" s="90"/>
    </row>
    <row r="321" spans="3:13" s="50" customFormat="1" x14ac:dyDescent="0.35">
      <c r="C321" s="97"/>
      <c r="F321" s="51"/>
      <c r="G321" s="51"/>
      <c r="H321" s="60"/>
      <c r="I321" s="51"/>
      <c r="J321" s="51"/>
      <c r="K321" s="51"/>
      <c r="L321" s="51"/>
      <c r="M321" s="51"/>
    </row>
    <row r="322" spans="3:13" s="50" customFormat="1" x14ac:dyDescent="0.35">
      <c r="C322" s="97"/>
      <c r="F322" s="51"/>
      <c r="G322" s="51"/>
      <c r="H322" s="60"/>
      <c r="I322" s="51"/>
      <c r="J322" s="51"/>
      <c r="K322" s="51"/>
      <c r="L322" s="51"/>
      <c r="M322" s="51"/>
    </row>
  </sheetData>
  <mergeCells count="3">
    <mergeCell ref="A1:O1"/>
    <mergeCell ref="F9:H9"/>
    <mergeCell ref="J9:N9"/>
  </mergeCells>
  <printOptions gridLines="1"/>
  <pageMargins left="0.70866141732283472" right="0.70866141732283472" top="0.74803149606299213" bottom="0.74803149606299213" header="0.31496062992125984" footer="0.31496062992125984"/>
  <pageSetup paperSize="8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0"/>
  <sheetViews>
    <sheetView zoomScale="85" zoomScaleNormal="85" workbookViewId="0">
      <pane ySplit="10" topLeftCell="A92" activePane="bottomLeft" state="frozen"/>
      <selection pane="bottomLeft" activeCell="H102" sqref="H102"/>
    </sheetView>
  </sheetViews>
  <sheetFormatPr defaultRowHeight="14.5" x14ac:dyDescent="0.35"/>
  <cols>
    <col min="1" max="1" width="14.81640625" bestFit="1" customWidth="1"/>
    <col min="2" max="2" width="36.6328125" customWidth="1"/>
    <col min="3" max="3" width="9.1796875" bestFit="1" customWidth="1"/>
    <col min="4" max="4" width="18.54296875" bestFit="1" customWidth="1"/>
    <col min="5" max="5" width="13.54296875" bestFit="1" customWidth="1"/>
    <col min="6" max="6" width="12" bestFit="1" customWidth="1"/>
    <col min="7" max="7" width="16.6328125" bestFit="1" customWidth="1"/>
    <col min="8" max="8" width="11.1796875" customWidth="1"/>
    <col min="9" max="9" width="2.453125" customWidth="1"/>
    <col min="10" max="10" width="10.81640625" bestFit="1" customWidth="1"/>
    <col min="11" max="11" width="8.08984375" bestFit="1" customWidth="1"/>
    <col min="12" max="12" width="10.36328125" bestFit="1" customWidth="1"/>
    <col min="13" max="13" width="11.1796875" customWidth="1"/>
    <col min="14" max="14" width="30.36328125" customWidth="1"/>
    <col min="15" max="15" width="11.54296875" bestFit="1" customWidth="1"/>
  </cols>
  <sheetData>
    <row r="1" spans="1:15" x14ac:dyDescent="0.35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x14ac:dyDescent="0.35">
      <c r="A2" s="124" t="s">
        <v>22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</row>
    <row r="3" spans="1:15" x14ac:dyDescent="0.35">
      <c r="A3" s="4" t="s">
        <v>9</v>
      </c>
      <c r="B3" s="5" t="s">
        <v>23</v>
      </c>
      <c r="C3" s="9"/>
      <c r="D3" s="9"/>
      <c r="E3" s="9"/>
      <c r="F3" s="9"/>
      <c r="L3" s="1"/>
      <c r="M3" s="1"/>
      <c r="N3" s="1"/>
      <c r="O3" s="1"/>
    </row>
    <row r="4" spans="1:15" x14ac:dyDescent="0.35">
      <c r="A4" s="6" t="s">
        <v>3</v>
      </c>
      <c r="B4" s="7" t="s">
        <v>7</v>
      </c>
      <c r="C4" s="10"/>
      <c r="D4" s="10"/>
      <c r="E4" s="10"/>
      <c r="F4" s="10"/>
      <c r="L4" s="2"/>
      <c r="M4" s="2"/>
      <c r="N4" s="2"/>
      <c r="O4" s="2"/>
    </row>
    <row r="5" spans="1:15" x14ac:dyDescent="0.35">
      <c r="A5" s="6" t="s">
        <v>4</v>
      </c>
      <c r="B5" s="29">
        <v>42916</v>
      </c>
      <c r="C5" s="10"/>
      <c r="D5" s="10"/>
      <c r="E5" s="10"/>
      <c r="F5" s="10"/>
      <c r="L5" s="2"/>
      <c r="M5" s="2"/>
      <c r="N5" s="2"/>
      <c r="O5" s="2"/>
    </row>
    <row r="6" spans="1:15" x14ac:dyDescent="0.35">
      <c r="A6" s="6" t="s">
        <v>5</v>
      </c>
      <c r="B6" s="29">
        <v>43951</v>
      </c>
      <c r="C6" s="10"/>
      <c r="D6" s="10"/>
      <c r="E6" s="10"/>
      <c r="F6" s="10"/>
      <c r="L6" s="2"/>
      <c r="M6" s="2"/>
      <c r="N6" s="2"/>
      <c r="O6" s="2"/>
    </row>
    <row r="7" spans="1:15" x14ac:dyDescent="0.35">
      <c r="A7" s="6" t="s">
        <v>6</v>
      </c>
      <c r="B7" s="7" t="s">
        <v>8</v>
      </c>
      <c r="C7" s="10"/>
      <c r="D7" s="10"/>
      <c r="E7" s="10"/>
      <c r="F7" s="10"/>
      <c r="L7" s="2"/>
      <c r="M7" s="2"/>
      <c r="N7" s="2"/>
      <c r="O7" s="2"/>
    </row>
    <row r="8" spans="1:15" ht="8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5">
      <c r="A9" s="2"/>
      <c r="B9" s="2"/>
      <c r="C9" s="2"/>
      <c r="D9" s="2"/>
      <c r="E9" s="2"/>
      <c r="F9" s="127" t="s">
        <v>19</v>
      </c>
      <c r="G9" s="127"/>
      <c r="H9" s="127"/>
      <c r="I9" s="12"/>
      <c r="J9" s="123" t="s">
        <v>2</v>
      </c>
      <c r="K9" s="123"/>
      <c r="L9" s="123"/>
      <c r="M9" s="123"/>
      <c r="N9" s="123"/>
      <c r="O9" s="11"/>
    </row>
    <row r="10" spans="1:15" x14ac:dyDescent="0.35">
      <c r="A10" s="8" t="s">
        <v>1</v>
      </c>
      <c r="B10" s="8" t="s">
        <v>15</v>
      </c>
      <c r="C10" s="8" t="s">
        <v>18</v>
      </c>
      <c r="D10" s="8" t="s">
        <v>27</v>
      </c>
      <c r="E10" s="8" t="s">
        <v>28</v>
      </c>
      <c r="F10" s="8" t="s">
        <v>17</v>
      </c>
      <c r="G10" s="8" t="s">
        <v>20</v>
      </c>
      <c r="H10" s="8" t="s">
        <v>14</v>
      </c>
      <c r="I10" s="8"/>
      <c r="J10" s="8" t="s">
        <v>11</v>
      </c>
      <c r="K10" s="8" t="s">
        <v>12</v>
      </c>
      <c r="L10" s="8" t="s">
        <v>16</v>
      </c>
      <c r="M10" s="8" t="s">
        <v>13</v>
      </c>
      <c r="N10" s="8" t="s">
        <v>14</v>
      </c>
      <c r="O10" s="8" t="s">
        <v>21</v>
      </c>
    </row>
    <row r="11" spans="1:15" x14ac:dyDescent="0.35">
      <c r="A11" s="14">
        <v>42916</v>
      </c>
      <c r="B11" s="3" t="s">
        <v>10</v>
      </c>
      <c r="C11" s="3"/>
      <c r="D11" s="3"/>
      <c r="E11" s="3"/>
      <c r="F11" s="3"/>
      <c r="O11" s="13">
        <v>359.4</v>
      </c>
    </row>
    <row r="12" spans="1:15" x14ac:dyDescent="0.35">
      <c r="A12" s="14">
        <v>43309</v>
      </c>
      <c r="B12" s="28" t="s">
        <v>38</v>
      </c>
      <c r="D12" t="s">
        <v>39</v>
      </c>
      <c r="J12">
        <v>12</v>
      </c>
      <c r="O12" s="15">
        <f t="shared" ref="O12:O43" si="0">O11+F12+G12-J12-K12-L12-M12</f>
        <v>347.4</v>
      </c>
    </row>
    <row r="13" spans="1:15" x14ac:dyDescent="0.35">
      <c r="A13" s="14">
        <v>43342</v>
      </c>
      <c r="B13" s="28" t="s">
        <v>38</v>
      </c>
      <c r="D13" t="s">
        <v>39</v>
      </c>
      <c r="J13">
        <v>12</v>
      </c>
      <c r="O13" s="15">
        <f t="shared" si="0"/>
        <v>335.4</v>
      </c>
    </row>
    <row r="14" spans="1:15" x14ac:dyDescent="0.35">
      <c r="A14" s="14">
        <v>42986</v>
      </c>
      <c r="B14" s="28" t="s">
        <v>103</v>
      </c>
      <c r="D14" t="s">
        <v>39</v>
      </c>
      <c r="J14">
        <v>32</v>
      </c>
      <c r="O14" s="15">
        <f t="shared" si="0"/>
        <v>303.39999999999998</v>
      </c>
    </row>
    <row r="15" spans="1:15" x14ac:dyDescent="0.35">
      <c r="A15" s="14">
        <v>42986</v>
      </c>
      <c r="B15" s="28" t="s">
        <v>103</v>
      </c>
      <c r="D15" t="s">
        <v>39</v>
      </c>
      <c r="J15">
        <v>32</v>
      </c>
      <c r="O15" s="15">
        <f t="shared" si="0"/>
        <v>271.39999999999998</v>
      </c>
    </row>
    <row r="16" spans="1:15" x14ac:dyDescent="0.35">
      <c r="A16" s="14">
        <v>43007</v>
      </c>
      <c r="B16" s="28" t="s">
        <v>104</v>
      </c>
      <c r="D16" t="s">
        <v>39</v>
      </c>
      <c r="G16" s="38">
        <v>750</v>
      </c>
      <c r="H16" s="38"/>
      <c r="O16" s="15">
        <f t="shared" si="0"/>
        <v>1021.4</v>
      </c>
    </row>
    <row r="17" spans="1:15" x14ac:dyDescent="0.35">
      <c r="A17" s="14">
        <v>43007</v>
      </c>
      <c r="B17" s="28" t="s">
        <v>103</v>
      </c>
      <c r="D17" t="s">
        <v>39</v>
      </c>
      <c r="J17">
        <v>32</v>
      </c>
      <c r="O17" s="15">
        <f t="shared" si="0"/>
        <v>989.4</v>
      </c>
    </row>
    <row r="18" spans="1:15" x14ac:dyDescent="0.35">
      <c r="A18" s="14">
        <v>43007</v>
      </c>
      <c r="B18" s="28" t="s">
        <v>38</v>
      </c>
      <c r="D18" t="s">
        <v>39</v>
      </c>
      <c r="J18">
        <v>12</v>
      </c>
      <c r="O18" s="15">
        <f t="shared" si="0"/>
        <v>977.4</v>
      </c>
    </row>
    <row r="19" spans="1:15" x14ac:dyDescent="0.35">
      <c r="A19" s="14">
        <v>43007</v>
      </c>
      <c r="B19" s="28" t="s">
        <v>105</v>
      </c>
      <c r="D19" t="s">
        <v>39</v>
      </c>
      <c r="J19">
        <v>0.8</v>
      </c>
      <c r="O19" s="15">
        <f t="shared" si="0"/>
        <v>976.6</v>
      </c>
    </row>
    <row r="20" spans="1:15" x14ac:dyDescent="0.35">
      <c r="A20" s="14">
        <v>43007</v>
      </c>
      <c r="B20" s="28" t="s">
        <v>106</v>
      </c>
      <c r="D20" t="s">
        <v>39</v>
      </c>
      <c r="J20">
        <v>0.8</v>
      </c>
      <c r="O20" s="15">
        <f t="shared" si="0"/>
        <v>975.80000000000007</v>
      </c>
    </row>
    <row r="21" spans="1:15" x14ac:dyDescent="0.35">
      <c r="A21" s="14">
        <v>43019</v>
      </c>
      <c r="B21" s="28" t="s">
        <v>102</v>
      </c>
      <c r="D21" t="s">
        <v>39</v>
      </c>
      <c r="G21" s="38">
        <v>130</v>
      </c>
      <c r="H21" s="38"/>
      <c r="O21" s="15">
        <f t="shared" si="0"/>
        <v>1105.8000000000002</v>
      </c>
    </row>
    <row r="22" spans="1:15" x14ac:dyDescent="0.35">
      <c r="A22" s="14">
        <v>43038</v>
      </c>
      <c r="B22" s="28" t="s">
        <v>38</v>
      </c>
      <c r="D22" t="s">
        <v>39</v>
      </c>
      <c r="J22">
        <v>12</v>
      </c>
      <c r="O22" s="15">
        <f t="shared" si="0"/>
        <v>1093.8000000000002</v>
      </c>
    </row>
    <row r="23" spans="1:15" x14ac:dyDescent="0.35">
      <c r="A23" s="14">
        <v>43063</v>
      </c>
      <c r="B23" s="28" t="s">
        <v>103</v>
      </c>
      <c r="D23" t="s">
        <v>39</v>
      </c>
      <c r="J23">
        <v>32</v>
      </c>
      <c r="O23" s="15">
        <f t="shared" si="0"/>
        <v>1061.8000000000002</v>
      </c>
    </row>
    <row r="24" spans="1:15" x14ac:dyDescent="0.35">
      <c r="A24" s="14">
        <v>43063</v>
      </c>
      <c r="B24" s="28" t="s">
        <v>103</v>
      </c>
      <c r="D24" t="s">
        <v>39</v>
      </c>
      <c r="J24">
        <v>32</v>
      </c>
      <c r="O24" s="15">
        <f t="shared" si="0"/>
        <v>1029.8000000000002</v>
      </c>
    </row>
    <row r="25" spans="1:15" x14ac:dyDescent="0.35">
      <c r="A25" s="14">
        <v>43069</v>
      </c>
      <c r="B25" s="28" t="s">
        <v>38</v>
      </c>
      <c r="D25" t="s">
        <v>39</v>
      </c>
      <c r="J25">
        <v>12</v>
      </c>
      <c r="O25" s="15">
        <f t="shared" si="0"/>
        <v>1017.8000000000002</v>
      </c>
    </row>
    <row r="26" spans="1:15" x14ac:dyDescent="0.35">
      <c r="A26" s="14">
        <v>43073</v>
      </c>
      <c r="B26" s="28" t="s">
        <v>103</v>
      </c>
      <c r="D26" t="s">
        <v>39</v>
      </c>
      <c r="J26">
        <v>32</v>
      </c>
      <c r="O26" s="15">
        <f t="shared" si="0"/>
        <v>985.80000000000018</v>
      </c>
    </row>
    <row r="27" spans="1:15" x14ac:dyDescent="0.35">
      <c r="A27" s="14">
        <v>43098</v>
      </c>
      <c r="B27" s="28" t="s">
        <v>38</v>
      </c>
      <c r="D27" t="s">
        <v>39</v>
      </c>
      <c r="J27">
        <v>12</v>
      </c>
      <c r="O27" s="15">
        <f t="shared" si="0"/>
        <v>973.80000000000018</v>
      </c>
    </row>
    <row r="28" spans="1:15" x14ac:dyDescent="0.35">
      <c r="A28" s="14">
        <v>43130</v>
      </c>
      <c r="B28" s="28" t="s">
        <v>38</v>
      </c>
      <c r="D28" t="s">
        <v>39</v>
      </c>
      <c r="J28">
        <v>12</v>
      </c>
      <c r="O28" s="15">
        <f t="shared" si="0"/>
        <v>961.80000000000018</v>
      </c>
    </row>
    <row r="29" spans="1:15" x14ac:dyDescent="0.35">
      <c r="A29" s="14">
        <v>43147</v>
      </c>
      <c r="B29" s="28" t="s">
        <v>103</v>
      </c>
      <c r="D29" t="s">
        <v>39</v>
      </c>
      <c r="J29">
        <v>32</v>
      </c>
      <c r="O29" s="15">
        <f t="shared" si="0"/>
        <v>929.80000000000018</v>
      </c>
    </row>
    <row r="30" spans="1:15" x14ac:dyDescent="0.35">
      <c r="A30" s="14">
        <v>43147</v>
      </c>
      <c r="B30" s="28" t="s">
        <v>103</v>
      </c>
      <c r="D30" t="s">
        <v>39</v>
      </c>
      <c r="J30">
        <v>32</v>
      </c>
      <c r="O30" s="15">
        <f t="shared" si="0"/>
        <v>897.80000000000018</v>
      </c>
    </row>
    <row r="31" spans="1:15" x14ac:dyDescent="0.35">
      <c r="A31" s="14">
        <v>43154</v>
      </c>
      <c r="B31" s="28" t="s">
        <v>103</v>
      </c>
      <c r="D31" t="s">
        <v>39</v>
      </c>
      <c r="J31">
        <v>32</v>
      </c>
      <c r="O31" s="15">
        <f t="shared" si="0"/>
        <v>865.80000000000018</v>
      </c>
    </row>
    <row r="32" spans="1:15" x14ac:dyDescent="0.35">
      <c r="A32" s="14">
        <v>43154</v>
      </c>
      <c r="B32" s="28" t="s">
        <v>103</v>
      </c>
      <c r="D32" t="s">
        <v>39</v>
      </c>
      <c r="J32">
        <v>32</v>
      </c>
      <c r="O32" s="15">
        <f t="shared" si="0"/>
        <v>833.80000000000018</v>
      </c>
    </row>
    <row r="33" spans="1:15" x14ac:dyDescent="0.35">
      <c r="A33" s="14">
        <v>43159</v>
      </c>
      <c r="B33" s="28" t="s">
        <v>38</v>
      </c>
      <c r="D33" t="s">
        <v>39</v>
      </c>
      <c r="J33">
        <v>12</v>
      </c>
      <c r="O33" s="15">
        <f t="shared" si="0"/>
        <v>821.80000000000018</v>
      </c>
    </row>
    <row r="34" spans="1:15" x14ac:dyDescent="0.35">
      <c r="A34" s="14">
        <v>43188</v>
      </c>
      <c r="B34" s="28" t="s">
        <v>38</v>
      </c>
      <c r="D34" t="s">
        <v>39</v>
      </c>
      <c r="J34">
        <v>12</v>
      </c>
      <c r="O34" s="15">
        <f t="shared" si="0"/>
        <v>809.80000000000018</v>
      </c>
    </row>
    <row r="35" spans="1:15" x14ac:dyDescent="0.35">
      <c r="A35" s="14">
        <v>43220</v>
      </c>
      <c r="B35" s="28" t="s">
        <v>38</v>
      </c>
      <c r="D35" t="s">
        <v>39</v>
      </c>
      <c r="J35">
        <v>12</v>
      </c>
      <c r="O35" s="15">
        <f t="shared" si="0"/>
        <v>797.80000000000018</v>
      </c>
    </row>
    <row r="36" spans="1:15" x14ac:dyDescent="0.35">
      <c r="A36" s="14">
        <v>43228</v>
      </c>
      <c r="B36" s="28" t="s">
        <v>103</v>
      </c>
      <c r="D36" t="s">
        <v>39</v>
      </c>
      <c r="J36">
        <v>12</v>
      </c>
      <c r="O36" s="15">
        <f t="shared" si="0"/>
        <v>785.80000000000018</v>
      </c>
    </row>
    <row r="37" spans="1:15" x14ac:dyDescent="0.35">
      <c r="A37" s="14">
        <v>43250</v>
      </c>
      <c r="B37" s="28" t="s">
        <v>38</v>
      </c>
      <c r="D37" t="s">
        <v>39</v>
      </c>
      <c r="J37">
        <v>12</v>
      </c>
      <c r="O37" s="15">
        <f t="shared" si="0"/>
        <v>773.80000000000018</v>
      </c>
    </row>
    <row r="38" spans="1:15" x14ac:dyDescent="0.35">
      <c r="A38" s="14">
        <v>43280</v>
      </c>
      <c r="B38" s="28" t="s">
        <v>38</v>
      </c>
      <c r="D38" t="s">
        <v>39</v>
      </c>
      <c r="J38">
        <v>12</v>
      </c>
      <c r="O38" s="15">
        <f t="shared" si="0"/>
        <v>761.80000000000018</v>
      </c>
    </row>
    <row r="39" spans="1:15" ht="15" thickBot="1" x14ac:dyDescent="0.4">
      <c r="A39" s="82">
        <v>43280</v>
      </c>
      <c r="B39" s="83" t="s">
        <v>125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4">
        <f t="shared" si="0"/>
        <v>761.80000000000018</v>
      </c>
    </row>
    <row r="40" spans="1:15" x14ac:dyDescent="0.35">
      <c r="A40" s="81">
        <v>43291</v>
      </c>
      <c r="B40" s="28" t="s">
        <v>103</v>
      </c>
      <c r="C40" s="17"/>
      <c r="D40" t="s">
        <v>39</v>
      </c>
      <c r="E40" s="17"/>
      <c r="F40" s="17"/>
      <c r="G40" s="17"/>
      <c r="H40" s="17"/>
      <c r="I40" s="17"/>
      <c r="J40">
        <v>12</v>
      </c>
      <c r="K40" s="17"/>
      <c r="L40" s="17"/>
      <c r="M40" s="17"/>
      <c r="N40" s="17"/>
      <c r="O40" s="15">
        <f t="shared" si="0"/>
        <v>749.80000000000018</v>
      </c>
    </row>
    <row r="41" spans="1:15" x14ac:dyDescent="0.35">
      <c r="A41" s="81">
        <v>43291</v>
      </c>
      <c r="B41" s="28" t="s">
        <v>103</v>
      </c>
      <c r="C41" s="17"/>
      <c r="D41" t="s">
        <v>39</v>
      </c>
      <c r="E41" s="17"/>
      <c r="F41" s="17"/>
      <c r="G41" s="17"/>
      <c r="H41" s="17"/>
      <c r="I41" s="17"/>
      <c r="J41">
        <v>12</v>
      </c>
      <c r="K41" s="17"/>
      <c r="L41" s="17"/>
      <c r="M41" s="17"/>
      <c r="N41" s="17"/>
      <c r="O41" s="15">
        <f t="shared" si="0"/>
        <v>737.80000000000018</v>
      </c>
    </row>
    <row r="42" spans="1:15" x14ac:dyDescent="0.35">
      <c r="A42" s="81">
        <v>43305</v>
      </c>
      <c r="B42" s="28" t="s">
        <v>103</v>
      </c>
      <c r="C42" s="17"/>
      <c r="D42" t="s">
        <v>39</v>
      </c>
      <c r="E42" s="17"/>
      <c r="F42" s="17"/>
      <c r="G42" s="17"/>
      <c r="H42" s="17"/>
      <c r="I42" s="17"/>
      <c r="J42">
        <v>12</v>
      </c>
      <c r="K42" s="17"/>
      <c r="L42" s="17"/>
      <c r="M42" s="17"/>
      <c r="N42" s="17"/>
      <c r="O42" s="15">
        <f t="shared" si="0"/>
        <v>725.80000000000018</v>
      </c>
    </row>
    <row r="43" spans="1:15" x14ac:dyDescent="0.35">
      <c r="A43" s="81">
        <v>43311</v>
      </c>
      <c r="B43" s="28" t="s">
        <v>38</v>
      </c>
      <c r="C43" s="17"/>
      <c r="D43" t="s">
        <v>39</v>
      </c>
      <c r="E43" s="17"/>
      <c r="F43" s="17"/>
      <c r="G43" s="17"/>
      <c r="H43" s="17"/>
      <c r="I43" s="17"/>
      <c r="J43">
        <v>12</v>
      </c>
      <c r="K43" s="17"/>
      <c r="L43" s="17"/>
      <c r="M43" s="17"/>
      <c r="N43" s="17"/>
      <c r="O43" s="15">
        <f t="shared" si="0"/>
        <v>713.80000000000018</v>
      </c>
    </row>
    <row r="44" spans="1:15" x14ac:dyDescent="0.35">
      <c r="A44" s="81">
        <v>43332</v>
      </c>
      <c r="B44" s="28" t="s">
        <v>183</v>
      </c>
      <c r="C44" s="17"/>
      <c r="D44" s="17" t="s">
        <v>39</v>
      </c>
      <c r="E44" s="17"/>
      <c r="F44" s="17"/>
      <c r="G44" s="85">
        <v>137</v>
      </c>
      <c r="H44" s="85"/>
      <c r="I44" s="17"/>
      <c r="J44" s="17"/>
      <c r="K44" s="17"/>
      <c r="L44" s="17"/>
      <c r="M44" s="17"/>
      <c r="N44" s="17"/>
      <c r="O44" s="15">
        <f t="shared" ref="O44:O75" si="1">O43+F44+G44-J44-K44-L44-M44</f>
        <v>850.80000000000018</v>
      </c>
    </row>
    <row r="45" spans="1:15" x14ac:dyDescent="0.35">
      <c r="A45" s="81">
        <v>43342</v>
      </c>
      <c r="B45" s="28" t="s">
        <v>38</v>
      </c>
      <c r="C45" s="17"/>
      <c r="D45" t="s">
        <v>39</v>
      </c>
      <c r="E45" s="17"/>
      <c r="F45" s="17"/>
      <c r="G45" s="17"/>
      <c r="H45" s="17"/>
      <c r="I45" s="17"/>
      <c r="J45" s="71">
        <v>12</v>
      </c>
      <c r="K45" s="17"/>
      <c r="L45" s="17"/>
      <c r="M45" s="17"/>
      <c r="N45" s="17"/>
      <c r="O45" s="15">
        <f t="shared" si="1"/>
        <v>838.80000000000018</v>
      </c>
    </row>
    <row r="46" spans="1:15" x14ac:dyDescent="0.35">
      <c r="A46" s="81">
        <v>43355</v>
      </c>
      <c r="B46" s="28" t="s">
        <v>103</v>
      </c>
      <c r="C46" s="17"/>
      <c r="D46" t="s">
        <v>39</v>
      </c>
      <c r="E46" s="17"/>
      <c r="F46" s="17"/>
      <c r="G46" s="17"/>
      <c r="H46" s="17"/>
      <c r="I46" s="17"/>
      <c r="J46" s="71">
        <v>12</v>
      </c>
      <c r="K46" s="17"/>
      <c r="L46" s="17"/>
      <c r="M46" s="17"/>
      <c r="N46" s="17"/>
      <c r="O46" s="15">
        <f t="shared" si="1"/>
        <v>826.80000000000018</v>
      </c>
    </row>
    <row r="47" spans="1:15" x14ac:dyDescent="0.35">
      <c r="A47" s="81">
        <v>43355</v>
      </c>
      <c r="B47" s="28" t="s">
        <v>103</v>
      </c>
      <c r="C47" s="17"/>
      <c r="D47" t="s">
        <v>39</v>
      </c>
      <c r="E47" s="17"/>
      <c r="F47" s="17"/>
      <c r="G47" s="17"/>
      <c r="H47" s="17"/>
      <c r="I47" s="17"/>
      <c r="J47" s="71">
        <v>12</v>
      </c>
      <c r="K47" s="17"/>
      <c r="L47" s="17"/>
      <c r="M47" s="17"/>
      <c r="N47" s="17"/>
      <c r="O47" s="15">
        <f t="shared" si="1"/>
        <v>814.80000000000018</v>
      </c>
    </row>
    <row r="48" spans="1:15" ht="29" x14ac:dyDescent="0.35">
      <c r="A48" s="81">
        <v>43361</v>
      </c>
      <c r="B48" s="86" t="s">
        <v>189</v>
      </c>
      <c r="C48" s="17"/>
      <c r="D48" s="17" t="s">
        <v>39</v>
      </c>
      <c r="E48" s="17"/>
      <c r="F48" s="17"/>
      <c r="G48" s="17">
        <v>209</v>
      </c>
      <c r="H48" s="17"/>
      <c r="I48" s="17"/>
      <c r="J48" s="17"/>
      <c r="K48" s="17"/>
      <c r="L48" s="17"/>
      <c r="M48" s="17"/>
      <c r="N48" s="17"/>
      <c r="O48" s="15">
        <f t="shared" si="1"/>
        <v>1023.8000000000002</v>
      </c>
    </row>
    <row r="49" spans="1:15" x14ac:dyDescent="0.35">
      <c r="A49" s="81">
        <v>43367</v>
      </c>
      <c r="B49" s="28" t="s">
        <v>190</v>
      </c>
      <c r="C49" s="17"/>
      <c r="D49" s="71" t="s">
        <v>39</v>
      </c>
      <c r="E49" s="17"/>
      <c r="F49" s="17">
        <v>137</v>
      </c>
      <c r="G49" s="17"/>
      <c r="H49" s="17"/>
      <c r="I49" s="17"/>
      <c r="J49" s="17"/>
      <c r="K49" s="17"/>
      <c r="L49" s="17"/>
      <c r="M49" s="17"/>
      <c r="N49" s="17"/>
      <c r="O49" s="15">
        <f t="shared" si="1"/>
        <v>1160.8000000000002</v>
      </c>
    </row>
    <row r="50" spans="1:15" x14ac:dyDescent="0.35">
      <c r="A50" s="81">
        <v>43371</v>
      </c>
      <c r="B50" s="28" t="s">
        <v>38</v>
      </c>
      <c r="C50" s="17"/>
      <c r="D50" t="s">
        <v>39</v>
      </c>
      <c r="E50" s="17"/>
      <c r="F50" s="17"/>
      <c r="G50" s="17"/>
      <c r="H50" s="17"/>
      <c r="I50" s="17"/>
      <c r="J50">
        <v>12</v>
      </c>
      <c r="K50" s="17"/>
      <c r="L50" s="17"/>
      <c r="M50" s="17"/>
      <c r="N50" s="17"/>
      <c r="O50" s="15">
        <f t="shared" si="1"/>
        <v>1148.8000000000002</v>
      </c>
    </row>
    <row r="51" spans="1:15" x14ac:dyDescent="0.35">
      <c r="A51" s="81">
        <v>43390</v>
      </c>
      <c r="B51" s="28" t="s">
        <v>103</v>
      </c>
      <c r="C51" s="17"/>
      <c r="D51" t="s">
        <v>39</v>
      </c>
      <c r="E51" s="17"/>
      <c r="F51" s="17"/>
      <c r="G51" s="17"/>
      <c r="H51" s="17"/>
      <c r="I51" s="17"/>
      <c r="J51" s="71">
        <v>12</v>
      </c>
      <c r="K51" s="17"/>
      <c r="L51" s="17"/>
      <c r="M51" s="17"/>
      <c r="N51" s="17"/>
      <c r="O51" s="15">
        <f t="shared" si="1"/>
        <v>1136.8000000000002</v>
      </c>
    </row>
    <row r="52" spans="1:15" x14ac:dyDescent="0.35">
      <c r="A52" s="81">
        <v>43390</v>
      </c>
      <c r="B52" s="28" t="s">
        <v>103</v>
      </c>
      <c r="C52" s="17"/>
      <c r="D52" t="s">
        <v>39</v>
      </c>
      <c r="E52" s="17"/>
      <c r="F52" s="17"/>
      <c r="G52" s="17"/>
      <c r="H52" s="17"/>
      <c r="I52" s="17"/>
      <c r="J52" s="71">
        <v>12</v>
      </c>
      <c r="K52" s="17"/>
      <c r="L52" s="17"/>
      <c r="M52" s="17"/>
      <c r="N52" s="17"/>
      <c r="O52" s="15">
        <f t="shared" si="1"/>
        <v>1124.8000000000002</v>
      </c>
    </row>
    <row r="53" spans="1:15" ht="29" x14ac:dyDescent="0.35">
      <c r="A53" s="81">
        <v>43398</v>
      </c>
      <c r="B53" s="86" t="s">
        <v>191</v>
      </c>
      <c r="C53" s="17"/>
      <c r="D53" s="17"/>
      <c r="E53" s="17"/>
      <c r="F53" s="17"/>
      <c r="G53" s="17">
        <v>114.48</v>
      </c>
      <c r="H53" s="17"/>
      <c r="I53" s="17"/>
      <c r="J53" s="17"/>
      <c r="K53" s="17"/>
      <c r="L53" s="17"/>
      <c r="M53" s="17"/>
      <c r="N53" s="17"/>
      <c r="O53" s="15">
        <f t="shared" si="1"/>
        <v>1239.2800000000002</v>
      </c>
    </row>
    <row r="54" spans="1:15" x14ac:dyDescent="0.35">
      <c r="A54" s="81">
        <v>43403</v>
      </c>
      <c r="B54" s="28" t="s">
        <v>38</v>
      </c>
      <c r="C54" s="17"/>
      <c r="D54" t="s">
        <v>39</v>
      </c>
      <c r="E54" s="17"/>
      <c r="F54" s="17"/>
      <c r="G54" s="17"/>
      <c r="H54" s="17"/>
      <c r="I54" s="17"/>
      <c r="J54">
        <v>12</v>
      </c>
      <c r="K54" s="17"/>
      <c r="L54" s="17"/>
      <c r="M54" s="17"/>
      <c r="N54" s="17"/>
      <c r="O54" s="15">
        <f t="shared" si="1"/>
        <v>1227.2800000000002</v>
      </c>
    </row>
    <row r="55" spans="1:15" x14ac:dyDescent="0.35">
      <c r="A55" s="81">
        <v>43434</v>
      </c>
      <c r="B55" s="28" t="s">
        <v>38</v>
      </c>
      <c r="C55" s="17"/>
      <c r="D55" t="s">
        <v>39</v>
      </c>
      <c r="E55" s="17"/>
      <c r="F55" s="17"/>
      <c r="G55" s="17"/>
      <c r="H55" s="17"/>
      <c r="I55" s="17"/>
      <c r="J55">
        <v>12</v>
      </c>
      <c r="K55" s="17"/>
      <c r="L55" s="17"/>
      <c r="M55" s="17"/>
      <c r="N55" s="17"/>
      <c r="O55" s="15">
        <f t="shared" si="1"/>
        <v>1215.2800000000002</v>
      </c>
    </row>
    <row r="56" spans="1:15" x14ac:dyDescent="0.35">
      <c r="A56" s="81">
        <v>43462</v>
      </c>
      <c r="B56" s="28" t="s">
        <v>38</v>
      </c>
      <c r="C56" s="17"/>
      <c r="D56" t="s">
        <v>39</v>
      </c>
      <c r="E56" s="17"/>
      <c r="F56" s="17"/>
      <c r="G56" s="17"/>
      <c r="H56" s="17"/>
      <c r="I56" s="17"/>
      <c r="J56">
        <v>12</v>
      </c>
      <c r="K56" s="17"/>
      <c r="L56" s="17"/>
      <c r="M56" s="17"/>
      <c r="N56" s="17"/>
      <c r="O56" s="15">
        <f t="shared" si="1"/>
        <v>1203.2800000000002</v>
      </c>
    </row>
    <row r="57" spans="1:15" x14ac:dyDescent="0.35">
      <c r="A57" s="81">
        <v>43481</v>
      </c>
      <c r="B57" s="28" t="s">
        <v>103</v>
      </c>
      <c r="C57" s="17"/>
      <c r="D57" t="s">
        <v>209</v>
      </c>
      <c r="E57" s="17"/>
      <c r="F57" s="17"/>
      <c r="G57" s="17"/>
      <c r="H57" s="17"/>
      <c r="I57" s="17"/>
      <c r="J57">
        <v>12</v>
      </c>
      <c r="K57" s="17"/>
      <c r="L57" s="17"/>
      <c r="M57" s="17"/>
      <c r="N57" s="17"/>
      <c r="O57" s="15">
        <f t="shared" si="1"/>
        <v>1191.2800000000002</v>
      </c>
    </row>
    <row r="58" spans="1:15" x14ac:dyDescent="0.35">
      <c r="A58" s="81">
        <v>43481</v>
      </c>
      <c r="B58" s="28" t="s">
        <v>210</v>
      </c>
      <c r="C58" s="17"/>
      <c r="D58" t="s">
        <v>39</v>
      </c>
      <c r="E58" s="17"/>
      <c r="F58" s="17"/>
      <c r="G58" s="17"/>
      <c r="H58" s="17"/>
      <c r="I58" s="17"/>
      <c r="J58">
        <v>32</v>
      </c>
      <c r="K58" s="17"/>
      <c r="L58" s="17"/>
      <c r="M58" s="17"/>
      <c r="N58" s="17"/>
      <c r="O58" s="15">
        <f t="shared" si="1"/>
        <v>1159.2800000000002</v>
      </c>
    </row>
    <row r="59" spans="1:15" x14ac:dyDescent="0.35">
      <c r="A59" s="81">
        <v>43486</v>
      </c>
      <c r="B59" s="28" t="s">
        <v>103</v>
      </c>
      <c r="C59" s="17"/>
      <c r="D59" t="s">
        <v>39</v>
      </c>
      <c r="E59" s="17"/>
      <c r="F59" s="17"/>
      <c r="G59" s="17"/>
      <c r="H59" s="17"/>
      <c r="I59" s="17"/>
      <c r="J59">
        <v>12</v>
      </c>
      <c r="K59" s="17"/>
      <c r="L59" s="17"/>
      <c r="M59" s="17"/>
      <c r="N59" s="17"/>
      <c r="O59" s="15">
        <f t="shared" si="1"/>
        <v>1147.2800000000002</v>
      </c>
    </row>
    <row r="60" spans="1:15" x14ac:dyDescent="0.35">
      <c r="A60" s="81">
        <v>43495</v>
      </c>
      <c r="B60" s="28" t="s">
        <v>38</v>
      </c>
      <c r="C60" s="17"/>
      <c r="D60" t="s">
        <v>39</v>
      </c>
      <c r="E60" s="17"/>
      <c r="F60" s="17"/>
      <c r="G60" s="17"/>
      <c r="H60" s="17"/>
      <c r="I60" s="17"/>
      <c r="J60">
        <v>12</v>
      </c>
      <c r="K60" s="17"/>
      <c r="L60" s="17"/>
      <c r="M60" s="17"/>
      <c r="N60" s="17"/>
      <c r="O60" s="15">
        <f t="shared" si="1"/>
        <v>1135.2800000000002</v>
      </c>
    </row>
    <row r="61" spans="1:15" x14ac:dyDescent="0.35">
      <c r="A61" s="81">
        <v>43503</v>
      </c>
      <c r="B61" s="28" t="s">
        <v>103</v>
      </c>
      <c r="C61" s="17"/>
      <c r="D61" t="s">
        <v>39</v>
      </c>
      <c r="E61" s="17"/>
      <c r="F61" s="17"/>
      <c r="G61" s="17"/>
      <c r="H61" s="17"/>
      <c r="I61" s="17"/>
      <c r="J61">
        <v>12</v>
      </c>
      <c r="K61" s="17"/>
      <c r="L61" s="17"/>
      <c r="M61" s="17"/>
      <c r="N61" s="17"/>
      <c r="O61" s="15">
        <f t="shared" si="1"/>
        <v>1123.2800000000002</v>
      </c>
    </row>
    <row r="62" spans="1:15" x14ac:dyDescent="0.35">
      <c r="A62" s="81">
        <v>43503</v>
      </c>
      <c r="B62" s="28" t="s">
        <v>103</v>
      </c>
      <c r="C62" s="17"/>
      <c r="D62" t="s">
        <v>39</v>
      </c>
      <c r="E62" s="17"/>
      <c r="F62" s="17"/>
      <c r="G62" s="17"/>
      <c r="H62" s="17"/>
      <c r="I62" s="17"/>
      <c r="J62">
        <v>12</v>
      </c>
      <c r="K62" s="17"/>
      <c r="L62" s="17"/>
      <c r="M62" s="17"/>
      <c r="N62" s="17"/>
      <c r="O62" s="15">
        <f t="shared" si="1"/>
        <v>1111.2800000000002</v>
      </c>
    </row>
    <row r="63" spans="1:15" x14ac:dyDescent="0.35">
      <c r="A63" s="81">
        <v>43524</v>
      </c>
      <c r="B63" s="28" t="s">
        <v>38</v>
      </c>
      <c r="C63" s="17"/>
      <c r="D63" t="s">
        <v>39</v>
      </c>
      <c r="E63" s="17"/>
      <c r="F63" s="17"/>
      <c r="G63" s="17"/>
      <c r="H63" s="17"/>
      <c r="I63" s="17"/>
      <c r="J63">
        <v>12</v>
      </c>
      <c r="K63" s="17"/>
      <c r="L63" s="17"/>
      <c r="M63" s="17"/>
      <c r="N63" s="17"/>
      <c r="O63" s="15">
        <f t="shared" si="1"/>
        <v>1099.2800000000002</v>
      </c>
    </row>
    <row r="64" spans="1:15" x14ac:dyDescent="0.35">
      <c r="A64" s="81">
        <v>43525</v>
      </c>
      <c r="B64" s="28" t="s">
        <v>103</v>
      </c>
      <c r="C64" s="17"/>
      <c r="D64" t="s">
        <v>39</v>
      </c>
      <c r="E64" s="17"/>
      <c r="F64" s="17"/>
      <c r="G64" s="17"/>
      <c r="H64" s="17"/>
      <c r="I64" s="17"/>
      <c r="J64">
        <v>12</v>
      </c>
      <c r="K64" s="17"/>
      <c r="L64" s="17"/>
      <c r="M64" s="17"/>
      <c r="N64" s="17"/>
      <c r="O64" s="15">
        <f t="shared" si="1"/>
        <v>1087.2800000000002</v>
      </c>
    </row>
    <row r="65" spans="1:15" x14ac:dyDescent="0.35">
      <c r="A65" s="81">
        <v>43525</v>
      </c>
      <c r="B65" s="28" t="s">
        <v>103</v>
      </c>
      <c r="C65" s="17"/>
      <c r="D65" t="s">
        <v>39</v>
      </c>
      <c r="E65" s="17"/>
      <c r="F65" s="17"/>
      <c r="G65" s="17"/>
      <c r="H65" s="17"/>
      <c r="I65" s="17"/>
      <c r="J65">
        <v>12</v>
      </c>
      <c r="K65" s="17"/>
      <c r="L65" s="17"/>
      <c r="M65" s="17"/>
      <c r="N65" s="17"/>
      <c r="O65" s="15">
        <f t="shared" si="1"/>
        <v>1075.2800000000002</v>
      </c>
    </row>
    <row r="66" spans="1:15" x14ac:dyDescent="0.35">
      <c r="A66" s="81">
        <v>43553</v>
      </c>
      <c r="B66" s="28" t="s">
        <v>38</v>
      </c>
      <c r="C66" s="17"/>
      <c r="D66" t="s">
        <v>39</v>
      </c>
      <c r="E66" s="17"/>
      <c r="F66" s="17"/>
      <c r="G66" s="17"/>
      <c r="H66" s="17"/>
      <c r="I66" s="17"/>
      <c r="J66">
        <v>12</v>
      </c>
      <c r="K66" s="17"/>
      <c r="L66" s="17"/>
      <c r="M66" s="17"/>
      <c r="N66" s="17"/>
      <c r="O66" s="15">
        <f t="shared" si="1"/>
        <v>1063.2800000000002</v>
      </c>
    </row>
    <row r="67" spans="1:15" s="50" customFormat="1" x14ac:dyDescent="0.35">
      <c r="A67" s="100">
        <v>43558</v>
      </c>
      <c r="B67" s="28" t="s">
        <v>103</v>
      </c>
      <c r="C67" s="71"/>
      <c r="D67" s="50" t="s">
        <v>39</v>
      </c>
      <c r="E67" s="71"/>
      <c r="F67" s="71"/>
      <c r="G67" s="71"/>
      <c r="H67" s="71"/>
      <c r="I67" s="71"/>
      <c r="J67" s="50">
        <v>12</v>
      </c>
      <c r="K67" s="71"/>
      <c r="L67" s="71"/>
      <c r="M67" s="71"/>
      <c r="N67" s="101"/>
      <c r="O67" s="15">
        <f t="shared" si="1"/>
        <v>1051.2800000000002</v>
      </c>
    </row>
    <row r="68" spans="1:15" s="50" customFormat="1" x14ac:dyDescent="0.35">
      <c r="A68" s="100">
        <v>43571</v>
      </c>
      <c r="B68" s="28" t="s">
        <v>103</v>
      </c>
      <c r="C68" s="71"/>
      <c r="D68" s="50" t="s">
        <v>39</v>
      </c>
      <c r="E68" s="71"/>
      <c r="F68" s="71"/>
      <c r="G68" s="71"/>
      <c r="H68" s="71"/>
      <c r="I68" s="71"/>
      <c r="J68" s="50">
        <v>12</v>
      </c>
      <c r="K68" s="71"/>
      <c r="L68" s="71"/>
      <c r="M68" s="71"/>
      <c r="N68" s="101"/>
      <c r="O68" s="15">
        <f t="shared" si="1"/>
        <v>1039.2800000000002</v>
      </c>
    </row>
    <row r="69" spans="1:15" s="50" customFormat="1" x14ac:dyDescent="0.35">
      <c r="A69" s="100">
        <v>43585</v>
      </c>
      <c r="B69" s="28" t="s">
        <v>38</v>
      </c>
      <c r="C69" s="71"/>
      <c r="D69" s="50" t="s">
        <v>39</v>
      </c>
      <c r="E69" s="71"/>
      <c r="F69" s="71"/>
      <c r="G69" s="71"/>
      <c r="H69" s="71"/>
      <c r="I69" s="71"/>
      <c r="J69" s="50">
        <v>12</v>
      </c>
      <c r="K69" s="71"/>
      <c r="L69" s="71"/>
      <c r="M69" s="71"/>
      <c r="N69" s="101"/>
      <c r="O69" s="15">
        <f t="shared" si="1"/>
        <v>1027.2800000000002</v>
      </c>
    </row>
    <row r="70" spans="1:15" x14ac:dyDescent="0.35">
      <c r="A70" s="81">
        <v>43591</v>
      </c>
      <c r="B70" s="28" t="s">
        <v>229</v>
      </c>
      <c r="C70" s="17"/>
      <c r="D70" s="71" t="s">
        <v>39</v>
      </c>
      <c r="E70" s="17"/>
      <c r="F70" s="17"/>
      <c r="G70" s="17"/>
      <c r="H70" s="17"/>
      <c r="I70" s="17"/>
      <c r="J70" s="17"/>
      <c r="K70" s="17"/>
      <c r="L70" s="17"/>
      <c r="M70" s="17">
        <v>32</v>
      </c>
      <c r="N70" s="17"/>
      <c r="O70" s="15">
        <f t="shared" si="1"/>
        <v>995.2800000000002</v>
      </c>
    </row>
    <row r="71" spans="1:15" x14ac:dyDescent="0.35">
      <c r="A71" s="81">
        <v>43615</v>
      </c>
      <c r="B71" s="28" t="s">
        <v>38</v>
      </c>
      <c r="C71" s="17"/>
      <c r="D71" t="s">
        <v>39</v>
      </c>
      <c r="E71" s="17"/>
      <c r="F71" s="17"/>
      <c r="G71" s="17"/>
      <c r="H71" s="17"/>
      <c r="I71" s="17"/>
      <c r="J71">
        <v>12</v>
      </c>
      <c r="K71" s="17"/>
      <c r="L71" s="17"/>
      <c r="M71" s="17"/>
      <c r="N71" s="17"/>
      <c r="O71" s="15">
        <f t="shared" si="1"/>
        <v>983.2800000000002</v>
      </c>
    </row>
    <row r="72" spans="1:15" x14ac:dyDescent="0.35">
      <c r="A72" s="81">
        <v>43644</v>
      </c>
      <c r="B72" s="28" t="s">
        <v>38</v>
      </c>
      <c r="C72" s="17"/>
      <c r="D72" s="17" t="s">
        <v>39</v>
      </c>
      <c r="E72" s="17"/>
      <c r="F72" s="17"/>
      <c r="G72" s="17"/>
      <c r="H72" s="17"/>
      <c r="I72" s="17"/>
      <c r="J72" s="17">
        <v>12</v>
      </c>
      <c r="K72" s="17"/>
      <c r="L72" s="17"/>
      <c r="M72" s="17"/>
      <c r="N72" s="17"/>
      <c r="O72" s="15">
        <f t="shared" si="1"/>
        <v>971.2800000000002</v>
      </c>
    </row>
    <row r="73" spans="1:15" x14ac:dyDescent="0.35">
      <c r="A73" s="81">
        <v>43655</v>
      </c>
      <c r="B73" s="28" t="s">
        <v>237</v>
      </c>
      <c r="C73" s="17"/>
      <c r="D73" s="71" t="s">
        <v>39</v>
      </c>
      <c r="E73" s="17"/>
      <c r="F73" s="17"/>
      <c r="G73" s="17"/>
      <c r="H73" s="17"/>
      <c r="I73" s="17"/>
      <c r="J73" s="71">
        <v>9</v>
      </c>
      <c r="K73" s="17"/>
      <c r="L73" s="17"/>
      <c r="M73" s="17"/>
      <c r="N73" s="17"/>
      <c r="O73" s="15">
        <f t="shared" si="1"/>
        <v>962.2800000000002</v>
      </c>
    </row>
    <row r="74" spans="1:15" x14ac:dyDescent="0.35">
      <c r="A74" s="81">
        <v>43676</v>
      </c>
      <c r="B74" s="28" t="s">
        <v>38</v>
      </c>
      <c r="C74" s="17"/>
      <c r="D74" s="71" t="s">
        <v>39</v>
      </c>
      <c r="E74" s="17"/>
      <c r="F74" s="17"/>
      <c r="G74" s="17"/>
      <c r="H74" s="17"/>
      <c r="I74" s="17"/>
      <c r="J74" s="71">
        <v>12</v>
      </c>
      <c r="K74" s="17"/>
      <c r="L74" s="17"/>
      <c r="M74" s="17"/>
      <c r="N74" s="17"/>
      <c r="O74" s="15">
        <f t="shared" si="1"/>
        <v>950.2800000000002</v>
      </c>
    </row>
    <row r="75" spans="1:15" x14ac:dyDescent="0.35">
      <c r="A75" s="81">
        <v>43707</v>
      </c>
      <c r="B75" s="28" t="s">
        <v>38</v>
      </c>
      <c r="C75" s="17"/>
      <c r="D75" s="71" t="s">
        <v>39</v>
      </c>
      <c r="E75" s="17"/>
      <c r="F75" s="17"/>
      <c r="G75" s="17"/>
      <c r="H75" s="17"/>
      <c r="I75" s="17"/>
      <c r="J75" s="71">
        <v>12</v>
      </c>
      <c r="K75" s="17"/>
      <c r="L75" s="17"/>
      <c r="M75" s="17"/>
      <c r="N75" s="17"/>
      <c r="O75" s="15">
        <f t="shared" si="1"/>
        <v>938.2800000000002</v>
      </c>
    </row>
    <row r="76" spans="1:15" x14ac:dyDescent="0.35">
      <c r="A76" s="81">
        <v>43713</v>
      </c>
      <c r="B76" s="28" t="s">
        <v>290</v>
      </c>
      <c r="C76" s="17"/>
      <c r="D76" s="71" t="s">
        <v>39</v>
      </c>
      <c r="E76" s="17"/>
      <c r="F76" s="17"/>
      <c r="G76" s="17">
        <v>147</v>
      </c>
      <c r="H76" s="17"/>
      <c r="I76" s="17"/>
      <c r="J76" s="71"/>
      <c r="K76" s="17"/>
      <c r="L76" s="17"/>
      <c r="M76" s="17"/>
      <c r="N76" s="17"/>
      <c r="O76" s="15">
        <f t="shared" ref="O76:O95" si="2">O75+F76+G76-J76-K76-L76-M76</f>
        <v>1085.2800000000002</v>
      </c>
    </row>
    <row r="77" spans="1:15" x14ac:dyDescent="0.35">
      <c r="A77" s="81">
        <v>43738</v>
      </c>
      <c r="B77" s="28" t="s">
        <v>38</v>
      </c>
      <c r="C77" s="17"/>
      <c r="D77" s="71" t="s">
        <v>39</v>
      </c>
      <c r="E77" s="17"/>
      <c r="F77" s="17"/>
      <c r="G77" s="17"/>
      <c r="H77" s="17"/>
      <c r="I77" s="17"/>
      <c r="J77" s="71">
        <v>12</v>
      </c>
      <c r="K77" s="17"/>
      <c r="L77" s="17"/>
      <c r="M77" s="17"/>
      <c r="N77" s="17"/>
      <c r="O77" s="15">
        <f t="shared" si="2"/>
        <v>1073.2800000000002</v>
      </c>
    </row>
    <row r="78" spans="1:15" x14ac:dyDescent="0.35">
      <c r="A78" s="81">
        <v>43768</v>
      </c>
      <c r="B78" s="28" t="s">
        <v>38</v>
      </c>
      <c r="C78" s="17"/>
      <c r="D78" s="71" t="s">
        <v>39</v>
      </c>
      <c r="E78" s="17"/>
      <c r="F78" s="17"/>
      <c r="G78" s="17"/>
      <c r="H78" s="17"/>
      <c r="I78" s="17"/>
      <c r="J78" s="71">
        <v>12</v>
      </c>
      <c r="K78" s="17"/>
      <c r="L78" s="17"/>
      <c r="M78" s="17"/>
      <c r="N78" s="17"/>
      <c r="O78" s="15">
        <f t="shared" si="2"/>
        <v>1061.2800000000002</v>
      </c>
    </row>
    <row r="79" spans="1:15" x14ac:dyDescent="0.35">
      <c r="A79" s="81">
        <v>43774</v>
      </c>
      <c r="B79" s="28" t="s">
        <v>296</v>
      </c>
      <c r="C79" s="17"/>
      <c r="D79" s="71" t="s">
        <v>39</v>
      </c>
      <c r="E79" s="17"/>
      <c r="F79" s="17"/>
      <c r="G79" s="17">
        <v>145</v>
      </c>
      <c r="H79" s="17"/>
      <c r="I79" s="17"/>
      <c r="J79" s="71"/>
      <c r="K79" s="17"/>
      <c r="L79" s="17"/>
      <c r="M79" s="17"/>
      <c r="N79" s="17"/>
      <c r="O79" s="15">
        <f t="shared" si="2"/>
        <v>1206.2800000000002</v>
      </c>
    </row>
    <row r="80" spans="1:15" x14ac:dyDescent="0.35">
      <c r="A80" s="81">
        <v>43798</v>
      </c>
      <c r="B80" s="28" t="s">
        <v>38</v>
      </c>
      <c r="C80" s="17"/>
      <c r="D80" s="71" t="s">
        <v>39</v>
      </c>
      <c r="E80" s="17"/>
      <c r="F80" s="17"/>
      <c r="G80" s="17"/>
      <c r="H80" s="17"/>
      <c r="I80" s="17"/>
      <c r="J80" s="71">
        <v>12</v>
      </c>
      <c r="K80" s="17"/>
      <c r="L80" s="17"/>
      <c r="M80" s="17"/>
      <c r="N80" s="17"/>
      <c r="O80" s="15">
        <f t="shared" si="2"/>
        <v>1194.2800000000002</v>
      </c>
    </row>
    <row r="81" spans="1:15" x14ac:dyDescent="0.35">
      <c r="A81" s="81">
        <v>43829</v>
      </c>
      <c r="B81" s="28" t="s">
        <v>38</v>
      </c>
      <c r="C81" s="17"/>
      <c r="D81" s="71" t="s">
        <v>39</v>
      </c>
      <c r="E81" s="17"/>
      <c r="F81" s="17"/>
      <c r="G81" s="17"/>
      <c r="H81" s="17"/>
      <c r="I81" s="17"/>
      <c r="J81" s="71">
        <v>12</v>
      </c>
      <c r="K81" s="17"/>
      <c r="L81" s="17"/>
      <c r="M81" s="17"/>
      <c r="N81" s="17"/>
      <c r="O81" s="15">
        <f t="shared" si="2"/>
        <v>1182.2800000000002</v>
      </c>
    </row>
    <row r="82" spans="1:15" x14ac:dyDescent="0.35">
      <c r="A82" s="81">
        <v>43837</v>
      </c>
      <c r="B82" s="28" t="s">
        <v>103</v>
      </c>
      <c r="C82" s="17"/>
      <c r="D82" s="71" t="s">
        <v>39</v>
      </c>
      <c r="E82" s="17"/>
      <c r="F82" s="17"/>
      <c r="G82" s="17"/>
      <c r="H82" s="17"/>
      <c r="I82" s="17"/>
      <c r="J82" s="71">
        <v>9</v>
      </c>
      <c r="K82" s="17"/>
      <c r="L82" s="17"/>
      <c r="M82" s="17"/>
      <c r="N82" s="17"/>
      <c r="O82" s="15">
        <f t="shared" si="2"/>
        <v>1173.2800000000002</v>
      </c>
    </row>
    <row r="83" spans="1:15" x14ac:dyDescent="0.35">
      <c r="A83" s="81">
        <v>43843</v>
      </c>
      <c r="B83" s="28" t="s">
        <v>103</v>
      </c>
      <c r="C83" s="17"/>
      <c r="D83" s="71" t="s">
        <v>39</v>
      </c>
      <c r="E83" s="17"/>
      <c r="F83" s="17"/>
      <c r="G83" s="17"/>
      <c r="H83" s="17"/>
      <c r="I83" s="17"/>
      <c r="J83" s="71">
        <v>9</v>
      </c>
      <c r="K83" s="17"/>
      <c r="L83" s="17"/>
      <c r="M83" s="17"/>
      <c r="N83" s="17"/>
      <c r="O83" s="15">
        <f t="shared" si="2"/>
        <v>1164.2800000000002</v>
      </c>
    </row>
    <row r="84" spans="1:15" x14ac:dyDescent="0.35">
      <c r="A84" s="81">
        <v>43843</v>
      </c>
      <c r="B84" s="28" t="s">
        <v>103</v>
      </c>
      <c r="C84" s="17"/>
      <c r="D84" s="71" t="s">
        <v>39</v>
      </c>
      <c r="E84" s="17"/>
      <c r="F84" s="17"/>
      <c r="G84" s="17"/>
      <c r="H84" s="17"/>
      <c r="I84" s="17"/>
      <c r="J84" s="71">
        <v>9</v>
      </c>
      <c r="K84" s="17"/>
      <c r="L84" s="17"/>
      <c r="M84" s="17"/>
      <c r="N84" s="17"/>
      <c r="O84" s="15">
        <f t="shared" si="2"/>
        <v>1155.2800000000002</v>
      </c>
    </row>
    <row r="85" spans="1:15" x14ac:dyDescent="0.35">
      <c r="A85" s="81">
        <v>43843</v>
      </c>
      <c r="B85" s="28" t="s">
        <v>103</v>
      </c>
      <c r="C85" s="17"/>
      <c r="D85" s="71" t="s">
        <v>39</v>
      </c>
      <c r="E85" s="17"/>
      <c r="F85" s="17"/>
      <c r="G85" s="17"/>
      <c r="H85" s="17"/>
      <c r="I85" s="17"/>
      <c r="J85" s="71">
        <v>9</v>
      </c>
      <c r="K85" s="17"/>
      <c r="L85" s="17"/>
      <c r="M85" s="17"/>
      <c r="N85" s="17"/>
      <c r="O85" s="15">
        <f t="shared" si="2"/>
        <v>1146.2800000000002</v>
      </c>
    </row>
    <row r="86" spans="1:15" x14ac:dyDescent="0.35">
      <c r="A86" s="81">
        <v>43845</v>
      </c>
      <c r="B86" s="28" t="s">
        <v>103</v>
      </c>
      <c r="C86" s="17"/>
      <c r="D86" s="71" t="s">
        <v>39</v>
      </c>
      <c r="E86" s="17"/>
      <c r="F86" s="17"/>
      <c r="G86" s="17"/>
      <c r="H86" s="17"/>
      <c r="I86" s="17"/>
      <c r="J86" s="71">
        <v>32</v>
      </c>
      <c r="K86" s="17"/>
      <c r="L86" s="17"/>
      <c r="M86" s="17"/>
      <c r="N86" s="17"/>
      <c r="O86" s="15">
        <f t="shared" si="2"/>
        <v>1114.2800000000002</v>
      </c>
    </row>
    <row r="87" spans="1:15" x14ac:dyDescent="0.35">
      <c r="A87" s="81">
        <v>43860</v>
      </c>
      <c r="B87" s="28" t="s">
        <v>103</v>
      </c>
      <c r="C87" s="17"/>
      <c r="D87" s="71" t="s">
        <v>39</v>
      </c>
      <c r="E87" s="17"/>
      <c r="F87" s="17"/>
      <c r="G87" s="17"/>
      <c r="H87" s="17"/>
      <c r="I87" s="17"/>
      <c r="J87" s="71">
        <v>12</v>
      </c>
      <c r="K87" s="17"/>
      <c r="L87" s="17"/>
      <c r="M87" s="17"/>
      <c r="N87" s="17"/>
      <c r="O87" s="15">
        <f t="shared" si="2"/>
        <v>1102.2800000000002</v>
      </c>
    </row>
    <row r="88" spans="1:15" x14ac:dyDescent="0.35">
      <c r="A88" s="81">
        <v>43889</v>
      </c>
      <c r="B88" s="28" t="s">
        <v>38</v>
      </c>
      <c r="C88" s="17"/>
      <c r="D88" s="71" t="s">
        <v>39</v>
      </c>
      <c r="E88" s="17"/>
      <c r="F88" s="17"/>
      <c r="G88" s="17"/>
      <c r="H88" s="17"/>
      <c r="I88" s="17"/>
      <c r="J88" s="71">
        <v>12</v>
      </c>
      <c r="K88" s="17"/>
      <c r="L88" s="17"/>
      <c r="M88" s="17"/>
      <c r="N88" s="17"/>
      <c r="O88" s="15">
        <f t="shared" si="2"/>
        <v>1090.2800000000002</v>
      </c>
    </row>
    <row r="89" spans="1:15" x14ac:dyDescent="0.35">
      <c r="A89" s="81">
        <v>43910</v>
      </c>
      <c r="B89" s="28" t="s">
        <v>103</v>
      </c>
      <c r="C89" s="17"/>
      <c r="D89" s="71" t="s">
        <v>39</v>
      </c>
      <c r="E89" s="17"/>
      <c r="F89" s="17"/>
      <c r="G89" s="17"/>
      <c r="H89" s="17"/>
      <c r="I89" s="17"/>
      <c r="J89" s="71">
        <v>32</v>
      </c>
      <c r="K89" s="17"/>
      <c r="L89" s="17"/>
      <c r="M89" s="17"/>
      <c r="N89" s="17"/>
      <c r="O89" s="15">
        <f t="shared" si="2"/>
        <v>1058.2800000000002</v>
      </c>
    </row>
    <row r="90" spans="1:15" x14ac:dyDescent="0.35">
      <c r="A90" s="81">
        <v>43910</v>
      </c>
      <c r="B90" s="28" t="s">
        <v>103</v>
      </c>
      <c r="C90" s="17"/>
      <c r="D90" s="71" t="s">
        <v>39</v>
      </c>
      <c r="E90" s="17"/>
      <c r="F90" s="17"/>
      <c r="G90" s="17"/>
      <c r="H90" s="17"/>
      <c r="I90" s="17"/>
      <c r="J90" s="71">
        <v>32</v>
      </c>
      <c r="K90" s="17"/>
      <c r="L90" s="17"/>
      <c r="M90" s="17"/>
      <c r="N90" s="17"/>
      <c r="O90" s="15">
        <f t="shared" si="2"/>
        <v>1026.2800000000002</v>
      </c>
    </row>
    <row r="91" spans="1:15" x14ac:dyDescent="0.35">
      <c r="A91" s="81">
        <v>43920</v>
      </c>
      <c r="B91" s="28" t="s">
        <v>38</v>
      </c>
      <c r="C91" s="17"/>
      <c r="D91" s="71" t="s">
        <v>39</v>
      </c>
      <c r="E91" s="17"/>
      <c r="F91" s="17"/>
      <c r="G91" s="17"/>
      <c r="H91" s="17"/>
      <c r="I91" s="17"/>
      <c r="J91" s="71">
        <v>12</v>
      </c>
      <c r="K91" s="17"/>
      <c r="L91" s="17"/>
      <c r="M91" s="17"/>
      <c r="N91" s="17"/>
      <c r="O91" s="15">
        <f t="shared" si="2"/>
        <v>1014.2800000000002</v>
      </c>
    </row>
    <row r="92" spans="1:15" x14ac:dyDescent="0.35">
      <c r="A92" s="81">
        <v>43951</v>
      </c>
      <c r="B92" s="28" t="s">
        <v>38</v>
      </c>
      <c r="C92" s="17"/>
      <c r="D92" s="71" t="s">
        <v>39</v>
      </c>
      <c r="E92" s="17"/>
      <c r="F92" s="17"/>
      <c r="G92" s="17"/>
      <c r="H92" s="17"/>
      <c r="I92" s="17"/>
      <c r="J92" s="71">
        <v>12</v>
      </c>
      <c r="K92" s="17"/>
      <c r="L92" s="17"/>
      <c r="M92" s="17"/>
      <c r="N92" s="17"/>
      <c r="O92" s="15">
        <f t="shared" si="2"/>
        <v>1002.2800000000002</v>
      </c>
    </row>
    <row r="93" spans="1:15" x14ac:dyDescent="0.35">
      <c r="A93" s="81"/>
      <c r="B93" s="28"/>
      <c r="C93" s="17"/>
      <c r="D93" s="71"/>
      <c r="E93" s="17"/>
      <c r="F93" s="17"/>
      <c r="G93" s="17"/>
      <c r="H93" s="17"/>
      <c r="I93" s="17"/>
      <c r="J93" s="71"/>
      <c r="K93" s="17"/>
      <c r="L93" s="17"/>
      <c r="M93" s="17"/>
      <c r="N93" s="17"/>
      <c r="O93" s="15">
        <f t="shared" si="2"/>
        <v>1002.2800000000002</v>
      </c>
    </row>
    <row r="94" spans="1:15" x14ac:dyDescent="0.35">
      <c r="A94" s="81"/>
      <c r="B94" s="28"/>
      <c r="C94" s="17"/>
      <c r="D94" s="71"/>
      <c r="E94" s="17"/>
      <c r="F94" s="17"/>
      <c r="G94" s="17"/>
      <c r="H94" s="17"/>
      <c r="I94" s="17"/>
      <c r="J94" s="71"/>
      <c r="K94" s="17"/>
      <c r="L94" s="17"/>
      <c r="M94" s="17"/>
      <c r="N94" s="17"/>
      <c r="O94" s="15">
        <f t="shared" si="2"/>
        <v>1002.2800000000002</v>
      </c>
    </row>
    <row r="95" spans="1:15" x14ac:dyDescent="0.35">
      <c r="A95" s="81"/>
      <c r="B95" s="28"/>
      <c r="C95" s="17"/>
      <c r="D95" s="71"/>
      <c r="E95" s="17"/>
      <c r="F95" s="17"/>
      <c r="G95" s="17"/>
      <c r="H95" s="17"/>
      <c r="I95" s="17"/>
      <c r="J95" s="71"/>
      <c r="K95" s="17"/>
      <c r="L95" s="17"/>
      <c r="M95" s="17"/>
      <c r="N95" s="17"/>
      <c r="O95" s="15">
        <f t="shared" si="2"/>
        <v>1002.2800000000002</v>
      </c>
    </row>
    <row r="96" spans="1:15" x14ac:dyDescent="0.35">
      <c r="A96" s="81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5"/>
    </row>
    <row r="97" spans="1:15" ht="15" thickBot="1" x14ac:dyDescent="0.4">
      <c r="A97" s="78"/>
      <c r="B97" s="79" t="s">
        <v>121</v>
      </c>
      <c r="C97" s="78"/>
      <c r="D97" s="78"/>
      <c r="E97" s="78"/>
      <c r="F97" s="80">
        <f>SUM(F11:F96)</f>
        <v>137</v>
      </c>
      <c r="G97" s="80">
        <f>SUM(G11:G38)</f>
        <v>880</v>
      </c>
      <c r="H97" s="80"/>
      <c r="I97" s="80"/>
      <c r="J97" s="80">
        <f>SUM(J11:J96)</f>
        <v>1094.5999999999999</v>
      </c>
      <c r="K97" s="78"/>
      <c r="L97" s="78"/>
      <c r="M97" s="78"/>
      <c r="N97" s="78"/>
      <c r="O97" s="15"/>
    </row>
    <row r="98" spans="1:15" ht="15" thickTop="1" x14ac:dyDescent="0.35">
      <c r="O98" s="49"/>
    </row>
    <row r="99" spans="1:15" x14ac:dyDescent="0.35">
      <c r="O99" s="49"/>
    </row>
    <row r="100" spans="1:15" s="50" customFormat="1" x14ac:dyDescent="0.35">
      <c r="A100" s="99" t="s">
        <v>228</v>
      </c>
      <c r="O100" s="49"/>
    </row>
    <row r="101" spans="1:15" x14ac:dyDescent="0.35">
      <c r="O101" s="50"/>
    </row>
    <row r="102" spans="1:15" ht="29" x14ac:dyDescent="0.35">
      <c r="A102" s="102" t="s">
        <v>239</v>
      </c>
      <c r="B102" s="109" t="s">
        <v>230</v>
      </c>
      <c r="C102" s="108">
        <v>329</v>
      </c>
      <c r="O102" s="50"/>
    </row>
    <row r="103" spans="1:15" x14ac:dyDescent="0.35">
      <c r="O103" s="50"/>
    </row>
    <row r="104" spans="1:15" x14ac:dyDescent="0.35">
      <c r="O104" s="50"/>
    </row>
    <row r="105" spans="1:15" x14ac:dyDescent="0.35">
      <c r="O105" s="50"/>
    </row>
    <row r="106" spans="1:15" x14ac:dyDescent="0.35">
      <c r="O106" s="50"/>
    </row>
    <row r="107" spans="1:15" x14ac:dyDescent="0.35">
      <c r="O107" s="50"/>
    </row>
    <row r="108" spans="1:15" x14ac:dyDescent="0.35">
      <c r="O108" s="50"/>
    </row>
    <row r="109" spans="1:15" x14ac:dyDescent="0.35">
      <c r="O109" s="50"/>
    </row>
    <row r="110" spans="1:15" x14ac:dyDescent="0.35">
      <c r="O110" s="50"/>
    </row>
  </sheetData>
  <mergeCells count="4">
    <mergeCell ref="A1:O1"/>
    <mergeCell ref="A2:O2"/>
    <mergeCell ref="F9:H9"/>
    <mergeCell ref="J9:N9"/>
  </mergeCells>
  <printOptions gridLines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9"/>
  <sheetViews>
    <sheetView workbookViewId="0">
      <selection activeCell="A5" sqref="A5:B5"/>
    </sheetView>
  </sheetViews>
  <sheetFormatPr defaultRowHeight="14.5" x14ac:dyDescent="0.35"/>
  <cols>
    <col min="1" max="1" width="40.81640625" bestFit="1" customWidth="1"/>
    <col min="2" max="2" width="15.1796875" customWidth="1"/>
    <col min="4" max="4" width="30.7265625" bestFit="1" customWidth="1"/>
    <col min="5" max="5" width="11.81640625" bestFit="1" customWidth="1"/>
  </cols>
  <sheetData>
    <row r="2" spans="1:5" x14ac:dyDescent="0.35">
      <c r="A2" s="128" t="s">
        <v>117</v>
      </c>
      <c r="B2" s="128"/>
    </row>
    <row r="3" spans="1:5" x14ac:dyDescent="0.35">
      <c r="A3" s="31" t="s">
        <v>333</v>
      </c>
      <c r="B3" s="31"/>
    </row>
    <row r="4" spans="1:5" x14ac:dyDescent="0.35">
      <c r="A4" s="31"/>
      <c r="B4" s="31"/>
    </row>
    <row r="5" spans="1:5" x14ac:dyDescent="0.35">
      <c r="A5" s="129" t="s">
        <v>118</v>
      </c>
      <c r="B5" s="129"/>
    </row>
    <row r="6" spans="1:5" x14ac:dyDescent="0.35">
      <c r="A6" s="31" t="s">
        <v>122</v>
      </c>
      <c r="B6" s="36">
        <f>SUM(B7:B8)</f>
        <v>184608.46000000002</v>
      </c>
    </row>
    <row r="7" spans="1:5" x14ac:dyDescent="0.35">
      <c r="A7" s="33" t="s">
        <v>17</v>
      </c>
      <c r="B7" s="32">
        <f>'USD account'!F316</f>
        <v>93003.47</v>
      </c>
    </row>
    <row r="8" spans="1:5" x14ac:dyDescent="0.35">
      <c r="A8" s="33" t="s">
        <v>119</v>
      </c>
      <c r="B8" s="32">
        <f>'USD account'!G316</f>
        <v>91604.99</v>
      </c>
    </row>
    <row r="10" spans="1:5" x14ac:dyDescent="0.35">
      <c r="A10" s="31" t="s">
        <v>123</v>
      </c>
      <c r="B10" s="36">
        <f>SUM(B11:B16)</f>
        <v>131763.4</v>
      </c>
    </row>
    <row r="11" spans="1:5" x14ac:dyDescent="0.35">
      <c r="A11" s="34" t="s">
        <v>11</v>
      </c>
      <c r="B11" s="35">
        <f>'USD account'!J316</f>
        <v>1254.51</v>
      </c>
    </row>
    <row r="12" spans="1:5" x14ac:dyDescent="0.35">
      <c r="A12" s="34" t="s">
        <v>331</v>
      </c>
      <c r="B12" s="35">
        <f>'USD account'!K316</f>
        <v>30321.54</v>
      </c>
    </row>
    <row r="13" spans="1:5" x14ac:dyDescent="0.35">
      <c r="A13" s="34" t="s">
        <v>329</v>
      </c>
      <c r="B13" s="35">
        <f>'USD account'!L316</f>
        <v>17002.070000000003</v>
      </c>
    </row>
    <row r="14" spans="1:5" x14ac:dyDescent="0.35">
      <c r="A14" s="34" t="s">
        <v>330</v>
      </c>
      <c r="B14" s="35">
        <f>'USD account'!M316</f>
        <v>83185.279999999984</v>
      </c>
      <c r="D14" s="118" t="s">
        <v>332</v>
      </c>
    </row>
    <row r="15" spans="1:5" x14ac:dyDescent="0.35">
      <c r="B15" s="35"/>
      <c r="D15" s="34" t="s">
        <v>156</v>
      </c>
      <c r="E15" s="35">
        <f>'USD account'!M108+'USD account'!M223+'USD account'!M140</f>
        <v>31300</v>
      </c>
    </row>
    <row r="16" spans="1:5" x14ac:dyDescent="0.35">
      <c r="B16" s="35"/>
      <c r="D16" s="34" t="s">
        <v>155</v>
      </c>
      <c r="E16" s="32">
        <f>'USD account'!M120+'USD account'!M222+'USD account'!M308</f>
        <v>12100</v>
      </c>
    </row>
    <row r="17" spans="1:2" x14ac:dyDescent="0.35">
      <c r="A17" s="37" t="s">
        <v>120</v>
      </c>
      <c r="B17" s="36">
        <f>B6-B10</f>
        <v>52845.060000000027</v>
      </c>
    </row>
    <row r="21" spans="1:2" x14ac:dyDescent="0.35">
      <c r="A21" s="129" t="s">
        <v>126</v>
      </c>
      <c r="B21" s="129"/>
    </row>
    <row r="22" spans="1:2" x14ac:dyDescent="0.35">
      <c r="A22" s="31" t="s">
        <v>122</v>
      </c>
      <c r="B22" s="36">
        <f>SUM(B23:B24)</f>
        <v>1017</v>
      </c>
    </row>
    <row r="23" spans="1:2" x14ac:dyDescent="0.35">
      <c r="A23" s="33" t="s">
        <v>17</v>
      </c>
      <c r="B23" s="32">
        <f>'AUD account'!F97</f>
        <v>137</v>
      </c>
    </row>
    <row r="24" spans="1:2" x14ac:dyDescent="0.35">
      <c r="A24" s="33" t="s">
        <v>119</v>
      </c>
      <c r="B24" s="32">
        <f>'AUD account'!G97</f>
        <v>880</v>
      </c>
    </row>
    <row r="26" spans="1:2" x14ac:dyDescent="0.35">
      <c r="A26" s="31" t="s">
        <v>123</v>
      </c>
      <c r="B26" s="36">
        <f>SUM(B27:B27)</f>
        <v>1094.5999999999999</v>
      </c>
    </row>
    <row r="27" spans="1:2" x14ac:dyDescent="0.35">
      <c r="A27" s="34" t="s">
        <v>11</v>
      </c>
      <c r="B27" s="35">
        <f>'AUD account'!J97</f>
        <v>1094.5999999999999</v>
      </c>
    </row>
    <row r="29" spans="1:2" x14ac:dyDescent="0.35">
      <c r="A29" s="37" t="s">
        <v>120</v>
      </c>
      <c r="B29" s="36">
        <f>B22-B26</f>
        <v>-77.599999999999909</v>
      </c>
    </row>
  </sheetData>
  <mergeCells count="3">
    <mergeCell ref="A2:B2"/>
    <mergeCell ref="A5:B5"/>
    <mergeCell ref="A21:B2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USD account</vt:lpstr>
      <vt:lpstr>AUD account</vt:lpstr>
      <vt:lpstr>cash flow statements</vt:lpstr>
    </vt:vector>
  </TitlesOfParts>
  <Company>University of Tasmania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Steers</dc:creator>
  <cp:lastModifiedBy>Lindsey Steers</cp:lastModifiedBy>
  <cp:lastPrinted>2018-08-02T02:03:15Z</cp:lastPrinted>
  <dcterms:created xsi:type="dcterms:W3CDTF">2018-05-21T02:01:30Z</dcterms:created>
  <dcterms:modified xsi:type="dcterms:W3CDTF">2020-05-26T05:33:51Z</dcterms:modified>
</cp:coreProperties>
</file>